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9660"/>
  </bookViews>
  <sheets>
    <sheet name="Прейскурант (русский)" sheetId="15" r:id="rId1"/>
    <sheet name="Прейскурант (кыргыз)" sheetId="18" r:id="rId2"/>
    <sheet name="Лист1" sheetId="19" r:id="rId3"/>
  </sheets>
  <calcPr calcId="125725"/>
  <customWorkbookViews>
    <customWorkbookView name="ппппппппппппппппппппппппп" guid="{EE2ACCE0-17BA-4A86-95F5-BCBF0055C1E6}" maximized="1" xWindow="1" yWindow="1" windowWidth="1440" windowHeight="649" activeSheetId="16" showComments="commIndAndComment"/>
  </customWorkbookViews>
</workbook>
</file>

<file path=xl/calcChain.xml><?xml version="1.0" encoding="utf-8"?>
<calcChain xmlns="http://schemas.openxmlformats.org/spreadsheetml/2006/main">
  <c r="M335" i="18"/>
  <c r="M335" i="19"/>
  <c r="M335" i="15"/>
  <c r="I335" i="18"/>
  <c r="I335" i="19"/>
  <c r="I335" i="15"/>
  <c r="M329" i="18"/>
  <c r="M329" i="19"/>
  <c r="M329" i="15"/>
  <c r="M328" i="18"/>
  <c r="M328" i="19"/>
  <c r="M328" i="15"/>
  <c r="M327" i="18"/>
  <c r="M327" i="19"/>
  <c r="M327" i="15"/>
  <c r="M326" i="18"/>
  <c r="M326" i="19"/>
  <c r="M326" i="15"/>
  <c r="I329" i="18"/>
  <c r="I329" i="19"/>
  <c r="I329" i="15"/>
  <c r="I328" i="18"/>
  <c r="I328" i="19"/>
  <c r="I328" i="15"/>
  <c r="I327" i="18"/>
  <c r="I327" i="19"/>
  <c r="I327" i="15"/>
  <c r="I326" i="18"/>
  <c r="I326" i="19"/>
  <c r="I326" i="15"/>
  <c r="M321" i="18"/>
  <c r="M321" i="19"/>
  <c r="M321" i="15"/>
  <c r="M320" i="18"/>
  <c r="M320" i="19"/>
  <c r="M320" i="15"/>
  <c r="I321" i="18"/>
  <c r="I321" i="19"/>
  <c r="I321" i="15"/>
  <c r="I320" i="18"/>
  <c r="I320" i="19"/>
  <c r="I320" i="15"/>
  <c r="M315" i="18"/>
  <c r="M315" i="19"/>
  <c r="M315" i="15"/>
  <c r="I315" i="18"/>
  <c r="I315" i="19"/>
  <c r="I315" i="15"/>
  <c r="N310" i="18"/>
  <c r="N310" i="19"/>
  <c r="N310" i="15"/>
  <c r="J310" i="18"/>
  <c r="J310" i="19"/>
  <c r="J310" i="15"/>
  <c r="M305" i="18"/>
  <c r="M305" i="19"/>
  <c r="M305" i="15"/>
  <c r="I305" i="18"/>
  <c r="I305" i="19"/>
  <c r="I305" i="15"/>
  <c r="N299" i="18"/>
  <c r="N299" i="19"/>
  <c r="N299" i="15"/>
  <c r="J299" i="18"/>
  <c r="J299" i="19"/>
  <c r="J299" i="15"/>
  <c r="N293" i="18"/>
  <c r="N293" i="19"/>
  <c r="N293" i="15"/>
  <c r="J293" i="18"/>
  <c r="J293" i="19"/>
  <c r="J293" i="15"/>
  <c r="N287" i="18"/>
  <c r="N287" i="19"/>
  <c r="N287" i="15"/>
  <c r="J287" i="18"/>
  <c r="J287" i="19"/>
  <c r="J287" i="15"/>
  <c r="M285" i="18"/>
  <c r="M285" i="19"/>
  <c r="M285" i="15"/>
  <c r="I285" i="18"/>
  <c r="I285" i="19"/>
  <c r="I285" i="15"/>
  <c r="P251" i="18"/>
  <c r="P251" i="19"/>
  <c r="P251" i="15"/>
  <c r="L251" i="18"/>
  <c r="L251" i="19"/>
  <c r="L251" i="15"/>
  <c r="P245" i="18"/>
  <c r="P245" i="19"/>
  <c r="P245" i="15"/>
  <c r="L245" i="18"/>
  <c r="L245" i="19"/>
  <c r="L245" i="15"/>
  <c r="M245" i="18"/>
  <c r="M245" i="19"/>
  <c r="M245" i="15"/>
  <c r="N107" i="18"/>
  <c r="N107" i="19"/>
  <c r="N107" i="15"/>
  <c r="J107" i="18"/>
  <c r="J107" i="19"/>
  <c r="J107" i="15"/>
  <c r="M471" i="18"/>
  <c r="M471" i="19"/>
  <c r="M471" i="15"/>
  <c r="I471" i="18"/>
  <c r="I471" i="19"/>
  <c r="I471" i="15"/>
  <c r="M469" i="18"/>
  <c r="M469" i="19"/>
  <c r="M469" i="15"/>
  <c r="I469" i="18"/>
  <c r="I469" i="19"/>
  <c r="I469" i="15"/>
  <c r="M468" i="18"/>
  <c r="M468" i="19"/>
  <c r="M468" i="15"/>
  <c r="I468" i="18"/>
  <c r="I468" i="19"/>
  <c r="I468" i="15"/>
  <c r="M467" i="18"/>
  <c r="M467" i="19"/>
  <c r="M467" i="15"/>
  <c r="I467" i="18"/>
  <c r="I467" i="19"/>
  <c r="I467" i="15"/>
  <c r="M466" i="18"/>
  <c r="M466" i="19"/>
  <c r="M466" i="15"/>
  <c r="I466" i="18"/>
  <c r="I466" i="19"/>
  <c r="I466" i="15"/>
  <c r="M465" i="18"/>
  <c r="M465" i="19"/>
  <c r="M465" i="15"/>
  <c r="I465" i="18"/>
  <c r="I465" i="19"/>
  <c r="I465" i="15"/>
  <c r="M463" i="18"/>
  <c r="M463" i="19"/>
  <c r="M463" i="15"/>
  <c r="I463" i="18"/>
  <c r="I463" i="19"/>
  <c r="I463" i="15"/>
  <c r="M461" i="18"/>
  <c r="M461" i="19"/>
  <c r="M461" i="15"/>
  <c r="I461" i="18"/>
  <c r="I461" i="19"/>
  <c r="I461" i="15"/>
  <c r="M459" i="18"/>
  <c r="M459" i="19"/>
  <c r="M459" i="15"/>
  <c r="I459" i="18"/>
  <c r="I459" i="19"/>
  <c r="I459" i="15"/>
  <c r="M457" i="18"/>
  <c r="M457" i="19"/>
  <c r="M457" i="15"/>
  <c r="I457" i="18"/>
  <c r="I457" i="19"/>
  <c r="I457" i="15"/>
  <c r="M455" i="18"/>
  <c r="M455" i="19"/>
  <c r="M455" i="15"/>
  <c r="I455" i="18"/>
  <c r="I455" i="19"/>
  <c r="I455" i="15"/>
  <c r="M454" i="18"/>
  <c r="M454" i="19"/>
  <c r="M454" i="15"/>
  <c r="I454" i="18"/>
  <c r="I454" i="19"/>
  <c r="I454" i="15"/>
  <c r="M452" i="18"/>
  <c r="M452" i="19"/>
  <c r="M452" i="15"/>
  <c r="I452" i="18"/>
  <c r="I452" i="19"/>
  <c r="I452" i="15"/>
  <c r="M450" i="18"/>
  <c r="M450" i="19"/>
  <c r="M450" i="15"/>
  <c r="I450" i="18"/>
  <c r="I450" i="19"/>
  <c r="I450" i="15"/>
  <c r="M448" i="18"/>
  <c r="M448" i="19"/>
  <c r="M448" i="15"/>
  <c r="I448" i="18"/>
  <c r="I448" i="19"/>
  <c r="I448" i="15"/>
  <c r="M446" i="18"/>
  <c r="M446" i="19"/>
  <c r="M446" i="15"/>
  <c r="I446" i="18"/>
  <c r="I446" i="19"/>
  <c r="I446" i="15"/>
  <c r="M444" i="18"/>
  <c r="M444" i="19"/>
  <c r="M444" i="15"/>
  <c r="I444" i="18"/>
  <c r="I444" i="19"/>
  <c r="I444" i="15"/>
  <c r="M442" i="18"/>
  <c r="M442" i="19"/>
  <c r="M442" i="15"/>
  <c r="I442" i="18"/>
  <c r="I442" i="19"/>
  <c r="I442" i="15"/>
  <c r="M440" i="18"/>
  <c r="M440" i="19"/>
  <c r="M440" i="15"/>
  <c r="I440" i="18"/>
  <c r="I440" i="19"/>
  <c r="I440" i="15"/>
  <c r="M438" i="18"/>
  <c r="M438" i="19"/>
  <c r="M438" i="15"/>
  <c r="I438" i="18"/>
  <c r="I438" i="19"/>
  <c r="I438" i="15"/>
  <c r="M436" i="18"/>
  <c r="M436" i="19"/>
  <c r="M436" i="15"/>
  <c r="I436" i="18"/>
  <c r="I436" i="19"/>
  <c r="I436" i="15"/>
  <c r="M434" i="18"/>
  <c r="M434" i="19"/>
  <c r="M434" i="15"/>
  <c r="I434" i="18"/>
  <c r="I434" i="19"/>
  <c r="I434" i="15"/>
  <c r="M432" i="18"/>
  <c r="M432" i="19"/>
  <c r="M432" i="15"/>
  <c r="I432" i="18"/>
  <c r="I432" i="19"/>
  <c r="I432" i="15"/>
  <c r="M430" i="18"/>
  <c r="M430" i="19"/>
  <c r="M430" i="15"/>
  <c r="I430" i="18"/>
  <c r="I430" i="19"/>
  <c r="I430" i="15"/>
  <c r="N418" i="18"/>
  <c r="N418" i="19"/>
  <c r="N418" i="15"/>
  <c r="J418" i="18"/>
  <c r="J418" i="19"/>
  <c r="J418" i="15"/>
  <c r="O416" i="18"/>
  <c r="O416" i="19"/>
  <c r="O416" i="15"/>
  <c r="K416" i="18"/>
  <c r="K416" i="19"/>
  <c r="K416" i="15"/>
  <c r="N414" i="18"/>
  <c r="N414" i="19"/>
  <c r="N414" i="15"/>
  <c r="J414" i="18"/>
  <c r="J414" i="19"/>
  <c r="J414" i="15"/>
  <c r="O412" i="18"/>
  <c r="O412" i="19"/>
  <c r="O412" i="15"/>
  <c r="K412" i="18"/>
  <c r="K412" i="19"/>
  <c r="K412" i="15"/>
  <c r="N410" i="18"/>
  <c r="N410" i="19"/>
  <c r="N410" i="15"/>
  <c r="J410" i="18"/>
  <c r="J410" i="19"/>
  <c r="J410" i="15"/>
  <c r="O408" i="18"/>
  <c r="O408" i="19"/>
  <c r="O408" i="15"/>
  <c r="K408" i="18"/>
  <c r="K408" i="19"/>
  <c r="K408" i="15"/>
  <c r="O404" i="18"/>
  <c r="O404" i="19"/>
  <c r="O404" i="15"/>
  <c r="O406" i="18"/>
  <c r="O406" i="19"/>
  <c r="O406" i="15"/>
  <c r="N406" i="18"/>
  <c r="N406" i="19"/>
  <c r="N406" i="15"/>
  <c r="J406" i="18"/>
  <c r="J406" i="19"/>
  <c r="J406" i="15"/>
  <c r="K404" i="18"/>
  <c r="K404" i="19"/>
  <c r="K404" i="15"/>
  <c r="N402" i="18"/>
  <c r="N402" i="19"/>
  <c r="N402" i="15"/>
  <c r="J402" i="18"/>
  <c r="J402" i="19"/>
  <c r="J402" i="15"/>
  <c r="O400" i="18"/>
  <c r="O400" i="19"/>
  <c r="O400" i="15"/>
  <c r="K400" i="18"/>
  <c r="K400" i="19"/>
  <c r="K400" i="15"/>
  <c r="N398" i="18"/>
  <c r="N398" i="19"/>
  <c r="N398" i="15"/>
  <c r="J398" i="18"/>
  <c r="J398" i="19"/>
  <c r="J398" i="15"/>
  <c r="O396" i="18"/>
  <c r="O396" i="19"/>
  <c r="O396" i="15"/>
  <c r="K396" i="18"/>
  <c r="K396" i="19"/>
  <c r="K396" i="15"/>
  <c r="O394" i="18"/>
  <c r="O394" i="19"/>
  <c r="O394" i="15"/>
  <c r="N394" i="18"/>
  <c r="N394" i="19"/>
  <c r="N394" i="15"/>
  <c r="J394" i="18"/>
  <c r="J394" i="19"/>
  <c r="J394" i="15"/>
  <c r="O392" i="18"/>
  <c r="O392" i="19"/>
  <c r="O392" i="15"/>
  <c r="K392" i="18"/>
  <c r="K392" i="19"/>
  <c r="K392" i="15"/>
  <c r="O390" i="18"/>
  <c r="O390" i="19"/>
  <c r="O390" i="15"/>
  <c r="N390" i="18"/>
  <c r="N390" i="19"/>
  <c r="N390" i="15"/>
  <c r="J390" i="18"/>
  <c r="J390" i="19"/>
  <c r="J390" i="15"/>
  <c r="O388" i="18"/>
  <c r="O388" i="19"/>
  <c r="O388" i="15"/>
  <c r="K388" i="18"/>
  <c r="K388" i="19"/>
  <c r="K388" i="15"/>
  <c r="I353" i="18"/>
  <c r="I353" i="19"/>
  <c r="I353" i="15"/>
  <c r="M359" i="18"/>
  <c r="M359" i="19"/>
  <c r="M359" i="15"/>
  <c r="I359" i="18"/>
  <c r="I359" i="19"/>
  <c r="I359" i="15"/>
  <c r="N335" i="18"/>
  <c r="N335" i="19"/>
  <c r="N335" i="15"/>
  <c r="J335" i="18"/>
  <c r="J335" i="19"/>
  <c r="J335" i="15"/>
  <c r="N329" i="18"/>
  <c r="N329" i="19"/>
  <c r="N329" i="15"/>
  <c r="N328" i="18"/>
  <c r="N328" i="19"/>
  <c r="N328" i="15"/>
  <c r="N327" i="18"/>
  <c r="N327" i="19"/>
  <c r="N327" i="15"/>
  <c r="N326" i="18"/>
  <c r="N326" i="19"/>
  <c r="N326" i="15"/>
  <c r="J329" i="18"/>
  <c r="J329" i="19"/>
  <c r="J329" i="15"/>
  <c r="J328" i="18"/>
  <c r="J328" i="19"/>
  <c r="J328" i="15"/>
  <c r="J327" i="18"/>
  <c r="J327" i="19"/>
  <c r="J327" i="15"/>
  <c r="J326" i="18"/>
  <c r="J326" i="19"/>
  <c r="J326" i="15"/>
  <c r="N321" i="18"/>
  <c r="N321" i="19"/>
  <c r="N321" i="15"/>
  <c r="J321" i="18"/>
  <c r="J321" i="19"/>
  <c r="J321" i="15"/>
  <c r="N320" i="18"/>
  <c r="N320" i="19"/>
  <c r="N320" i="15"/>
  <c r="J320" i="18"/>
  <c r="J320" i="19"/>
  <c r="J320" i="15"/>
  <c r="N315" i="18"/>
  <c r="N315" i="19"/>
  <c r="N315" i="15"/>
  <c r="J315" i="18"/>
  <c r="J315" i="19"/>
  <c r="J315" i="15"/>
  <c r="N305" i="18"/>
  <c r="N305" i="19"/>
  <c r="N305" i="15"/>
  <c r="J305" i="18"/>
  <c r="J305" i="19"/>
  <c r="J305" i="15"/>
  <c r="P281" i="18"/>
  <c r="P281" i="19"/>
  <c r="P281" i="15"/>
  <c r="L281" i="18"/>
  <c r="L281" i="19"/>
  <c r="L281" i="15"/>
  <c r="P262" i="18"/>
  <c r="P262" i="19"/>
  <c r="P262" i="15"/>
  <c r="M262" i="18"/>
  <c r="M262" i="19"/>
  <c r="M262" i="15"/>
  <c r="L262" i="18"/>
  <c r="L262" i="19"/>
  <c r="L262" i="15"/>
  <c r="I262" i="18"/>
  <c r="I262" i="19"/>
  <c r="I262" i="15"/>
  <c r="P257" i="18"/>
  <c r="P257" i="19"/>
  <c r="P257" i="15"/>
  <c r="M257" i="18"/>
  <c r="M257" i="19"/>
  <c r="M257" i="15"/>
  <c r="L257" i="18"/>
  <c r="L257" i="19"/>
  <c r="L257" i="15"/>
  <c r="I257" i="18"/>
  <c r="I257" i="19"/>
  <c r="I257" i="15"/>
  <c r="N238" i="18"/>
  <c r="N238" i="19"/>
  <c r="N238" i="15"/>
  <c r="M238" i="18"/>
  <c r="M238" i="19"/>
  <c r="M238" i="15"/>
  <c r="J238" i="18"/>
  <c r="J238" i="19"/>
  <c r="J238" i="15"/>
  <c r="I238" i="18"/>
  <c r="I238" i="19"/>
  <c r="I238" i="15"/>
  <c r="N234" i="18"/>
  <c r="N234" i="19"/>
  <c r="N234" i="15"/>
  <c r="M234" i="18"/>
  <c r="M234" i="19"/>
  <c r="M234" i="15"/>
  <c r="J234" i="18"/>
  <c r="J234" i="19"/>
  <c r="J234" i="15"/>
  <c r="I234" i="18"/>
  <c r="I234" i="19"/>
  <c r="I234" i="15"/>
  <c r="N229" i="18"/>
  <c r="N229" i="19"/>
  <c r="N229" i="15"/>
  <c r="M229" i="18"/>
  <c r="M229" i="19"/>
  <c r="M229" i="15"/>
  <c r="J229" i="18"/>
  <c r="J229" i="19"/>
  <c r="J229" i="15"/>
  <c r="I229" i="18"/>
  <c r="I229" i="19"/>
  <c r="I229" i="15"/>
  <c r="N224" i="18"/>
  <c r="N224" i="19"/>
  <c r="N224" i="15"/>
  <c r="M224" i="18"/>
  <c r="M224" i="19"/>
  <c r="M224" i="15"/>
  <c r="J224" i="18"/>
  <c r="J224" i="19"/>
  <c r="J224" i="15"/>
  <c r="I224" i="18"/>
  <c r="I224" i="19"/>
  <c r="I224" i="15"/>
  <c r="N222" i="18"/>
  <c r="N222" i="19"/>
  <c r="N222" i="15"/>
  <c r="M222" i="18"/>
  <c r="M222" i="19"/>
  <c r="M222" i="15"/>
  <c r="J222" i="18"/>
  <c r="J222" i="19"/>
  <c r="J222" i="15"/>
  <c r="I222" i="18"/>
  <c r="I222" i="19"/>
  <c r="I222" i="15"/>
  <c r="N216" i="18"/>
  <c r="N216" i="19"/>
  <c r="N216" i="15"/>
  <c r="M216" i="18"/>
  <c r="M216" i="19"/>
  <c r="M216" i="15"/>
  <c r="J216" i="18"/>
  <c r="J216" i="19"/>
  <c r="J216" i="15"/>
  <c r="I216" i="18"/>
  <c r="I216" i="19"/>
  <c r="I216" i="15"/>
  <c r="N211" i="18"/>
  <c r="N211" i="19"/>
  <c r="N211" i="15"/>
  <c r="M211" i="18"/>
  <c r="M211" i="19"/>
  <c r="M211" i="15"/>
  <c r="J211" i="18"/>
  <c r="J211" i="19"/>
  <c r="J211" i="15"/>
  <c r="I211" i="18"/>
  <c r="I211" i="19"/>
  <c r="I211" i="15"/>
  <c r="N206" i="18"/>
  <c r="N206" i="19"/>
  <c r="N206" i="15"/>
  <c r="M206" i="18"/>
  <c r="M206" i="19"/>
  <c r="M206" i="15"/>
  <c r="J206" i="18"/>
  <c r="J206" i="19"/>
  <c r="J206" i="15"/>
  <c r="I206" i="18"/>
  <c r="I206" i="19"/>
  <c r="I206" i="15"/>
  <c r="N203" i="18"/>
  <c r="N203" i="19"/>
  <c r="N203" i="15"/>
  <c r="M203" i="18"/>
  <c r="M203" i="19"/>
  <c r="M203" i="15"/>
  <c r="J203" i="18"/>
  <c r="J203" i="19"/>
  <c r="J203" i="15"/>
  <c r="I203" i="18"/>
  <c r="I203" i="19"/>
  <c r="I203" i="15"/>
  <c r="M201" i="18"/>
  <c r="M201" i="19"/>
  <c r="M201" i="15"/>
  <c r="I201" i="18"/>
  <c r="I201" i="19"/>
  <c r="I201" i="15"/>
  <c r="N195" i="18"/>
  <c r="N195" i="19"/>
  <c r="N195" i="15"/>
  <c r="M195" i="18"/>
  <c r="M195" i="19"/>
  <c r="M195" i="15"/>
  <c r="J195" i="18"/>
  <c r="J195" i="19"/>
  <c r="J195" i="15"/>
  <c r="I195" i="18"/>
  <c r="I195" i="19"/>
  <c r="I195" i="15"/>
  <c r="N189" i="18"/>
  <c r="N189" i="19"/>
  <c r="N189" i="15"/>
  <c r="M189" i="18"/>
  <c r="M189" i="19"/>
  <c r="M189" i="15"/>
  <c r="J189" i="18"/>
  <c r="J189" i="19"/>
  <c r="J189" i="15"/>
  <c r="I189" i="18"/>
  <c r="I189" i="19"/>
  <c r="I189" i="15"/>
  <c r="I182" i="18"/>
  <c r="I182" i="19"/>
  <c r="I182" i="15"/>
  <c r="N182" i="18"/>
  <c r="N182" i="19"/>
  <c r="N182" i="15"/>
  <c r="M182" i="18"/>
  <c r="M182" i="19"/>
  <c r="M182" i="15"/>
  <c r="J182" i="18"/>
  <c r="J182" i="19"/>
  <c r="J182" i="15"/>
  <c r="N176" i="18"/>
  <c r="N176" i="19"/>
  <c r="N176" i="15"/>
  <c r="M176" i="18"/>
  <c r="M176" i="19"/>
  <c r="M176" i="15"/>
  <c r="J176" i="18"/>
  <c r="J176" i="19"/>
  <c r="J176" i="15"/>
  <c r="I176" i="18"/>
  <c r="I176" i="19"/>
  <c r="I176" i="15"/>
  <c r="N170" i="18"/>
  <c r="N170" i="19"/>
  <c r="N170" i="15"/>
  <c r="M170" i="18"/>
  <c r="M170" i="19"/>
  <c r="M170" i="15"/>
  <c r="J170" i="18"/>
  <c r="J170" i="19"/>
  <c r="J170" i="15"/>
  <c r="I170" i="18"/>
  <c r="I170" i="19"/>
  <c r="I170" i="15"/>
  <c r="N164" i="18"/>
  <c r="N164" i="19"/>
  <c r="N164" i="15"/>
  <c r="M164" i="18"/>
  <c r="M164" i="19"/>
  <c r="M164" i="15"/>
  <c r="J164" i="18"/>
  <c r="J164" i="19"/>
  <c r="J164" i="15"/>
  <c r="I164" i="18"/>
  <c r="I164" i="19"/>
  <c r="I164" i="15"/>
  <c r="N162" i="18"/>
  <c r="N162" i="19"/>
  <c r="N162" i="15"/>
  <c r="M162" i="18"/>
  <c r="M162" i="19"/>
  <c r="M162" i="15"/>
  <c r="J162" i="18"/>
  <c r="J162" i="19"/>
  <c r="J162" i="15"/>
  <c r="I162" i="18"/>
  <c r="I162" i="19"/>
  <c r="I162" i="15"/>
  <c r="N156" i="18"/>
  <c r="N156" i="19"/>
  <c r="N156" i="15"/>
  <c r="M156" i="18"/>
  <c r="M156" i="19"/>
  <c r="M156" i="15"/>
  <c r="J156" i="18"/>
  <c r="J156" i="19"/>
  <c r="J156" i="15"/>
  <c r="I156" i="18"/>
  <c r="I156" i="19"/>
  <c r="I156" i="15"/>
  <c r="J150" i="18"/>
  <c r="J150" i="19"/>
  <c r="J150" i="15"/>
  <c r="M150" i="18"/>
  <c r="M150" i="19"/>
  <c r="M150" i="15"/>
  <c r="N150" i="18"/>
  <c r="N150" i="19"/>
  <c r="N150" i="15"/>
  <c r="I150" i="18"/>
  <c r="I150" i="19"/>
  <c r="I150" i="15"/>
  <c r="N144" i="18"/>
  <c r="N144" i="19"/>
  <c r="N144" i="15"/>
  <c r="M144" i="18"/>
  <c r="M144" i="19"/>
  <c r="M144" i="15"/>
  <c r="J144" i="18"/>
  <c r="J144" i="19"/>
  <c r="J144" i="15"/>
  <c r="I144" i="18"/>
  <c r="I144" i="19"/>
  <c r="I144" i="15"/>
  <c r="N138" i="18"/>
  <c r="N138" i="19"/>
  <c r="N138" i="15"/>
  <c r="M138" i="18"/>
  <c r="M138" i="19"/>
  <c r="M138" i="15"/>
  <c r="J138" i="18"/>
  <c r="J138" i="19"/>
  <c r="J138" i="15"/>
  <c r="I138" i="18"/>
  <c r="I138" i="19"/>
  <c r="I138" i="15"/>
  <c r="N133" i="18"/>
  <c r="N133" i="19"/>
  <c r="N133" i="15"/>
  <c r="M133" i="18"/>
  <c r="M133" i="19"/>
  <c r="M133" i="15"/>
  <c r="J133" i="18"/>
  <c r="J133" i="19"/>
  <c r="J133" i="15"/>
  <c r="I133" i="18"/>
  <c r="I133" i="19"/>
  <c r="I133" i="15"/>
  <c r="N127" i="18"/>
  <c r="N127" i="19"/>
  <c r="N127" i="15"/>
  <c r="M127" i="18"/>
  <c r="M127" i="19"/>
  <c r="M127" i="15"/>
  <c r="J127" i="18"/>
  <c r="J127" i="19"/>
  <c r="J127" i="15"/>
  <c r="I127" i="18"/>
  <c r="I127" i="19"/>
  <c r="I127" i="15"/>
  <c r="N121" i="18"/>
  <c r="N121" i="19"/>
  <c r="N121" i="15"/>
  <c r="M121" i="18"/>
  <c r="M121" i="19"/>
  <c r="M121" i="15"/>
  <c r="J121" i="18"/>
  <c r="J121" i="19"/>
  <c r="J121" i="15"/>
  <c r="I121" i="18"/>
  <c r="I121" i="19"/>
  <c r="I121" i="15"/>
  <c r="N115" i="18"/>
  <c r="N115" i="19"/>
  <c r="N115" i="15"/>
  <c r="M115" i="18"/>
  <c r="M115" i="19"/>
  <c r="M115" i="15"/>
  <c r="J115" i="18"/>
  <c r="J115" i="19"/>
  <c r="J115" i="15"/>
  <c r="I115" i="18"/>
  <c r="I115" i="19"/>
  <c r="I115" i="15"/>
  <c r="N101" i="18"/>
  <c r="N101" i="19"/>
  <c r="N101" i="15"/>
  <c r="M101" i="18"/>
  <c r="M101" i="19"/>
  <c r="M101" i="15"/>
  <c r="J101" i="18"/>
  <c r="J101" i="19"/>
  <c r="J101" i="15"/>
  <c r="I101" i="18"/>
  <c r="I101" i="19"/>
  <c r="I101" i="15"/>
  <c r="N94" i="18"/>
  <c r="N94" i="19"/>
  <c r="N94" i="15"/>
  <c r="M94" i="18"/>
  <c r="M94" i="19"/>
  <c r="M94" i="15"/>
  <c r="J94" i="18"/>
  <c r="J94" i="19"/>
  <c r="J94" i="15"/>
  <c r="I94" i="18"/>
  <c r="I94" i="19"/>
  <c r="I94" i="15"/>
  <c r="N88" i="18"/>
  <c r="N88" i="19"/>
  <c r="N88" i="15"/>
  <c r="M88" i="18"/>
  <c r="M88" i="19"/>
  <c r="M88" i="15"/>
  <c r="J88" i="18"/>
  <c r="J88" i="19"/>
  <c r="J88" i="15"/>
  <c r="I88" i="18"/>
  <c r="I88" i="19"/>
  <c r="I88" i="15"/>
  <c r="N85" i="18"/>
  <c r="N85" i="19"/>
  <c r="N85" i="15"/>
  <c r="M85" i="18"/>
  <c r="M85" i="19"/>
  <c r="M85" i="15"/>
  <c r="J85" i="18"/>
  <c r="J85" i="19"/>
  <c r="J85" i="15"/>
  <c r="I85" i="18"/>
  <c r="I85" i="19"/>
  <c r="I85" i="15"/>
  <c r="N83" i="18"/>
  <c r="N83" i="19"/>
  <c r="N83" i="15"/>
  <c r="N82" i="18"/>
  <c r="N82" i="19"/>
  <c r="N82" i="15"/>
  <c r="N81" i="18"/>
  <c r="N81" i="19"/>
  <c r="N81" i="15"/>
  <c r="N80" i="18"/>
  <c r="N80" i="19"/>
  <c r="N80" i="15"/>
  <c r="N79" i="18"/>
  <c r="N79" i="19"/>
  <c r="N79" i="15"/>
  <c r="J83" i="18"/>
  <c r="J83" i="19"/>
  <c r="J83" i="15"/>
  <c r="J82" i="18"/>
  <c r="J82" i="19"/>
  <c r="J82" i="15"/>
  <c r="J81" i="18"/>
  <c r="J81" i="19"/>
  <c r="J81" i="15"/>
  <c r="J80" i="18"/>
  <c r="J80" i="19"/>
  <c r="J80" i="15"/>
  <c r="J79" i="18"/>
  <c r="J79" i="19"/>
  <c r="J79" i="15"/>
  <c r="J77" i="18"/>
  <c r="J77" i="19"/>
  <c r="J77" i="15"/>
  <c r="M79" i="18"/>
  <c r="M79" i="19"/>
  <c r="M79" i="15"/>
  <c r="I79" i="18"/>
  <c r="I79" i="19"/>
  <c r="I79" i="15"/>
  <c r="N73" i="18"/>
  <c r="N73" i="19"/>
  <c r="N73" i="15"/>
  <c r="M73" i="18"/>
  <c r="M73" i="19"/>
  <c r="M73" i="15"/>
  <c r="J73" i="18"/>
  <c r="J73" i="19"/>
  <c r="J73" i="15"/>
  <c r="I73" i="18"/>
  <c r="I73" i="19"/>
  <c r="I73" i="15"/>
  <c r="N66" i="18"/>
  <c r="N66" i="19"/>
  <c r="N66" i="15"/>
  <c r="M66" i="18"/>
  <c r="M66" i="19"/>
  <c r="M66" i="15"/>
  <c r="J66" i="18"/>
  <c r="J66" i="19"/>
  <c r="J66" i="15"/>
  <c r="I66" i="18"/>
  <c r="I66" i="19"/>
  <c r="I66" i="15"/>
  <c r="N60" i="18"/>
  <c r="N60" i="19"/>
  <c r="N60" i="15"/>
  <c r="M60" i="18"/>
  <c r="M60" i="19"/>
  <c r="M60" i="15"/>
  <c r="I60" i="18"/>
  <c r="I60" i="19"/>
  <c r="I60" i="15"/>
  <c r="N55" i="18"/>
  <c r="N55" i="19"/>
  <c r="N55" i="15"/>
  <c r="M55" i="18"/>
  <c r="M55" i="19"/>
  <c r="M55" i="15"/>
  <c r="J55" i="18"/>
  <c r="J55" i="19"/>
  <c r="J55" i="15"/>
  <c r="I55" i="18"/>
  <c r="I55" i="19"/>
  <c r="I55" i="15"/>
  <c r="M51" i="18"/>
  <c r="M51" i="19"/>
  <c r="M51" i="15"/>
  <c r="I51" i="18"/>
  <c r="I51" i="19"/>
  <c r="I51" i="15"/>
  <c r="N44" i="18"/>
  <c r="N44" i="19"/>
  <c r="N44" i="15"/>
  <c r="M44" i="18"/>
  <c r="M44" i="19"/>
  <c r="M44" i="15"/>
  <c r="J44" i="18"/>
  <c r="J44" i="19"/>
  <c r="J44" i="15"/>
  <c r="I44" i="18"/>
  <c r="I44" i="19"/>
  <c r="I44" i="15"/>
  <c r="N37" i="18"/>
  <c r="N37" i="19"/>
  <c r="N37" i="15"/>
  <c r="M37" i="18"/>
  <c r="M37" i="19"/>
  <c r="M37" i="15"/>
  <c r="J37" i="18"/>
  <c r="J37" i="19"/>
  <c r="J37" i="15"/>
  <c r="I37" i="18"/>
  <c r="I37" i="19"/>
  <c r="I37" i="15"/>
  <c r="P31" i="18"/>
  <c r="P31" i="19"/>
  <c r="P31" i="15"/>
  <c r="L31" i="18"/>
  <c r="L31" i="19"/>
  <c r="L31" i="15"/>
  <c r="M31" i="18"/>
  <c r="M31" i="19"/>
  <c r="M31" i="15"/>
  <c r="I31" i="18"/>
  <c r="I31" i="19"/>
  <c r="I31" i="15"/>
  <c r="M27" i="18"/>
  <c r="M27" i="19"/>
  <c r="M27" i="15"/>
  <c r="I27" i="18"/>
  <c r="I27" i="19"/>
  <c r="I27" i="15"/>
  <c r="M22" i="18"/>
  <c r="M22" i="19"/>
  <c r="M22" i="15"/>
  <c r="I22" i="18"/>
  <c r="I22" i="19"/>
  <c r="I22" i="15"/>
  <c r="N16" i="18"/>
  <c r="N16" i="19"/>
  <c r="N16" i="15"/>
  <c r="M16" i="18"/>
  <c r="M16" i="19"/>
  <c r="M16" i="15"/>
  <c r="J16" i="18"/>
  <c r="J16" i="19"/>
  <c r="J16" i="15"/>
  <c r="I16" i="18"/>
  <c r="I16" i="19"/>
  <c r="I16" i="15"/>
  <c r="K414"/>
  <c r="K417"/>
  <c r="O413"/>
  <c r="K413"/>
  <c r="M584" i="18" l="1"/>
  <c r="M584" i="19"/>
  <c r="M584" i="15"/>
  <c r="M583" i="18"/>
  <c r="M583" i="19"/>
  <c r="M583" i="15"/>
  <c r="M582" i="18"/>
  <c r="M582" i="19"/>
  <c r="M582" i="15"/>
  <c r="I584" i="18"/>
  <c r="I584" i="19"/>
  <c r="I584" i="15"/>
  <c r="I583" i="18"/>
  <c r="I583" i="19"/>
  <c r="I583" i="15"/>
  <c r="I582" i="18"/>
  <c r="I582" i="19"/>
  <c r="I582" i="15"/>
  <c r="M580" i="18"/>
  <c r="M580" i="19"/>
  <c r="M580" i="15"/>
  <c r="M579" i="18"/>
  <c r="M579" i="19"/>
  <c r="M579" i="15"/>
  <c r="I580" i="18"/>
  <c r="I580" i="19"/>
  <c r="I580" i="15"/>
  <c r="I579" i="18"/>
  <c r="I579" i="19"/>
  <c r="I579" i="15"/>
  <c r="M576" i="18"/>
  <c r="M576" i="19"/>
  <c r="M576" i="15"/>
  <c r="I576" i="18"/>
  <c r="I576" i="19"/>
  <c r="I576" i="15"/>
  <c r="M574" i="18"/>
  <c r="M574" i="19"/>
  <c r="M574" i="15"/>
  <c r="I574" i="18"/>
  <c r="I574" i="19"/>
  <c r="I574" i="15"/>
  <c r="M573" i="18"/>
  <c r="M573" i="19"/>
  <c r="M573" i="15"/>
  <c r="I573" i="18"/>
  <c r="I573" i="19"/>
  <c r="I573" i="15"/>
  <c r="M572" i="18"/>
  <c r="M572" i="19"/>
  <c r="M572" i="15"/>
  <c r="I572" i="18"/>
  <c r="I572" i="19"/>
  <c r="I572" i="15"/>
  <c r="M570" i="18"/>
  <c r="M570" i="19"/>
  <c r="M570" i="15"/>
  <c r="I570" i="18"/>
  <c r="I570" i="19"/>
  <c r="I570" i="15"/>
  <c r="M568" i="18"/>
  <c r="M568" i="19"/>
  <c r="M568" i="15"/>
  <c r="I568" i="18"/>
  <c r="I568" i="19"/>
  <c r="I568" i="15"/>
  <c r="M566" i="18"/>
  <c r="M566" i="19"/>
  <c r="M566" i="15"/>
  <c r="I566" i="18"/>
  <c r="I566" i="19"/>
  <c r="I566" i="15"/>
  <c r="M564" i="18"/>
  <c r="M564" i="19"/>
  <c r="M564" i="15"/>
  <c r="I564" i="18"/>
  <c r="I564" i="19"/>
  <c r="I564" i="15"/>
  <c r="M561" i="18"/>
  <c r="M561" i="19"/>
  <c r="M561" i="15"/>
  <c r="I561" i="18"/>
  <c r="I561" i="19"/>
  <c r="I561" i="15"/>
  <c r="M549" i="18"/>
  <c r="M549" i="19"/>
  <c r="M549" i="15"/>
  <c r="I549" i="18"/>
  <c r="I549" i="19"/>
  <c r="I549" i="15"/>
  <c r="M539" i="18"/>
  <c r="M539" i="19"/>
  <c r="M539" i="15"/>
  <c r="I539" i="18"/>
  <c r="I539" i="19"/>
  <c r="I539" i="15"/>
  <c r="M536" i="18"/>
  <c r="M536" i="19"/>
  <c r="M536" i="15"/>
  <c r="I536" i="18"/>
  <c r="I536" i="19"/>
  <c r="I536" i="15"/>
  <c r="M533" i="18"/>
  <c r="M533" i="19"/>
  <c r="M533" i="15"/>
  <c r="I533" i="18"/>
  <c r="I533" i="19"/>
  <c r="I533" i="15"/>
  <c r="M518" i="18"/>
  <c r="M518" i="19"/>
  <c r="M518" i="15"/>
  <c r="I518" i="18"/>
  <c r="I518" i="19"/>
  <c r="I518" i="15"/>
  <c r="M510" i="18"/>
  <c r="M510" i="19"/>
  <c r="M510" i="15"/>
  <c r="I510" i="18"/>
  <c r="I510" i="19"/>
  <c r="I510" i="15"/>
  <c r="M502" i="18"/>
  <c r="M502" i="19"/>
  <c r="M502" i="15"/>
  <c r="I502" i="18"/>
  <c r="I502" i="19"/>
  <c r="I502" i="15"/>
  <c r="M497" i="18"/>
  <c r="M497" i="19"/>
  <c r="M497" i="15"/>
  <c r="I497" i="18"/>
  <c r="I497" i="19"/>
  <c r="I497" i="15"/>
  <c r="M485" i="18"/>
  <c r="M485" i="19"/>
  <c r="M485" i="15"/>
  <c r="I485" i="18"/>
  <c r="I485" i="19"/>
  <c r="I485" i="15"/>
  <c r="M477" i="18"/>
  <c r="M477" i="19"/>
  <c r="M477" i="15"/>
  <c r="I477" i="18"/>
  <c r="I477" i="19"/>
  <c r="I477" i="15"/>
  <c r="I386" i="18"/>
  <c r="I386" i="19"/>
  <c r="I386" i="15"/>
  <c r="I382" i="18"/>
  <c r="I382" i="19"/>
  <c r="I382" i="15"/>
  <c r="M355" i="18"/>
  <c r="M355" i="19"/>
  <c r="M355" i="15"/>
  <c r="M25" i="18"/>
  <c r="M25" i="19"/>
  <c r="M25" i="15"/>
  <c r="I25" i="18"/>
  <c r="I25" i="19"/>
  <c r="I25" i="15"/>
  <c r="M373"/>
  <c r="M372"/>
  <c r="M371"/>
  <c r="M370"/>
  <c r="M369"/>
  <c r="M368"/>
  <c r="M367"/>
  <c r="M366"/>
  <c r="M364"/>
  <c r="M363"/>
  <c r="M362"/>
  <c r="M361"/>
  <c r="M360"/>
  <c r="M358"/>
  <c r="M357"/>
  <c r="M356"/>
  <c r="M365" i="18" l="1"/>
  <c r="M365" i="19"/>
  <c r="M365" i="15"/>
  <c r="O201" i="19"/>
  <c r="K201"/>
  <c r="M571" i="18"/>
  <c r="I571"/>
  <c r="M571" i="15"/>
  <c r="I571"/>
  <c r="M587" i="18"/>
  <c r="I587"/>
  <c r="M586"/>
  <c r="I586"/>
  <c r="M587" i="15"/>
  <c r="I587"/>
  <c r="M586"/>
  <c r="I586"/>
  <c r="M383" i="18"/>
  <c r="M383" i="19"/>
  <c r="M383" i="15"/>
  <c r="M380" i="18"/>
  <c r="M380" i="19"/>
  <c r="M380" i="15"/>
  <c r="M377" i="18"/>
  <c r="M377" i="19"/>
  <c r="M377" i="15"/>
  <c r="I380" i="18"/>
  <c r="I380" i="19"/>
  <c r="I380" i="15"/>
  <c r="I383" i="18"/>
  <c r="I383" i="19"/>
  <c r="I383" i="15"/>
  <c r="I377" i="18"/>
  <c r="I377" i="19"/>
  <c r="I377" i="15"/>
  <c r="O474" i="18"/>
  <c r="O474" i="19"/>
  <c r="O474" i="15"/>
  <c r="K474" i="18"/>
  <c r="K474" i="19"/>
  <c r="K474" i="15"/>
  <c r="M543" i="18" l="1"/>
  <c r="I543"/>
  <c r="M543" i="15"/>
  <c r="I543"/>
  <c r="O161" i="18" l="1"/>
  <c r="K161"/>
  <c r="N160"/>
  <c r="J160"/>
  <c r="N159"/>
  <c r="M159"/>
  <c r="J159"/>
  <c r="I159"/>
  <c r="N158"/>
  <c r="M158"/>
  <c r="J158"/>
  <c r="I158"/>
  <c r="N157"/>
  <c r="M157"/>
  <c r="J157"/>
  <c r="I157"/>
  <c r="O161" i="15"/>
  <c r="K161"/>
  <c r="N160"/>
  <c r="J160"/>
  <c r="N159"/>
  <c r="M159"/>
  <c r="J159"/>
  <c r="I159"/>
  <c r="N158"/>
  <c r="M158"/>
  <c r="J158"/>
  <c r="I158"/>
  <c r="N157"/>
  <c r="M157"/>
  <c r="J157"/>
  <c r="I157"/>
  <c r="N204" i="18"/>
  <c r="N204" i="15"/>
  <c r="J204" i="18"/>
  <c r="J204" i="15"/>
  <c r="N86" i="18"/>
  <c r="N86" i="15"/>
  <c r="J86" i="18"/>
  <c r="J86" i="15"/>
  <c r="M562" i="18"/>
  <c r="I562"/>
  <c r="M562" i="15"/>
  <c r="I562"/>
  <c r="M557" i="18"/>
  <c r="I557"/>
  <c r="M557" i="15"/>
  <c r="I557"/>
  <c r="M553" i="18"/>
  <c r="I553"/>
  <c r="M553" i="15"/>
  <c r="I553"/>
  <c r="M550" i="18"/>
  <c r="I550"/>
  <c r="M550" i="15"/>
  <c r="I550"/>
  <c r="M547" i="18"/>
  <c r="I547"/>
  <c r="M547" i="15"/>
  <c r="I547"/>
  <c r="I540" i="18"/>
  <c r="M540"/>
  <c r="I541"/>
  <c r="M541"/>
  <c r="I542"/>
  <c r="M542"/>
  <c r="I544"/>
  <c r="M544"/>
  <c r="M542" i="15"/>
  <c r="I542"/>
  <c r="M540"/>
  <c r="I540"/>
  <c r="M537" i="18"/>
  <c r="I537"/>
  <c r="M537" i="15"/>
  <c r="I537"/>
  <c r="M534" i="18"/>
  <c r="I534"/>
  <c r="M534" i="15"/>
  <c r="I534"/>
  <c r="M530" i="18"/>
  <c r="I530"/>
  <c r="M530" i="15"/>
  <c r="I530"/>
  <c r="M527" i="18"/>
  <c r="I527"/>
  <c r="M527" i="15"/>
  <c r="I527"/>
  <c r="M524" i="18"/>
  <c r="I524"/>
  <c r="M524" i="15"/>
  <c r="I524"/>
  <c r="M519" i="18"/>
  <c r="I519"/>
  <c r="M519" i="15"/>
  <c r="I519"/>
  <c r="M515" i="18"/>
  <c r="I515"/>
  <c r="M515" i="15"/>
  <c r="I515"/>
  <c r="M511" i="18"/>
  <c r="I511"/>
  <c r="M511" i="15"/>
  <c r="I511"/>
  <c r="M507" i="18"/>
  <c r="I507"/>
  <c r="M507" i="15"/>
  <c r="I507"/>
  <c r="M503" i="18"/>
  <c r="I503"/>
  <c r="M503" i="15"/>
  <c r="I503"/>
  <c r="M498" i="18"/>
  <c r="I498"/>
  <c r="M498" i="15"/>
  <c r="I498"/>
  <c r="M494" i="18"/>
  <c r="I494"/>
  <c r="M494" i="15"/>
  <c r="I494"/>
  <c r="M490" i="18"/>
  <c r="I490"/>
  <c r="M490" i="15"/>
  <c r="I490"/>
  <c r="M486" i="18"/>
  <c r="I486"/>
  <c r="M486" i="15"/>
  <c r="I486"/>
  <c r="M482" i="18"/>
  <c r="I482"/>
  <c r="M482" i="15"/>
  <c r="I482"/>
  <c r="M478" i="18"/>
  <c r="I478"/>
  <c r="M478" i="15"/>
  <c r="I478"/>
  <c r="N419" i="18"/>
  <c r="N419" i="15"/>
  <c r="N415" i="18"/>
  <c r="N415" i="15"/>
  <c r="N411" i="18"/>
  <c r="N411" i="15"/>
  <c r="N407" i="18"/>
  <c r="N407" i="15"/>
  <c r="N403" i="18"/>
  <c r="N403" i="15"/>
  <c r="N399" i="18"/>
  <c r="N399" i="15"/>
  <c r="N395" i="18"/>
  <c r="N395" i="15"/>
  <c r="N391" i="18"/>
  <c r="N391" i="15"/>
  <c r="J419" i="18"/>
  <c r="J419" i="15"/>
  <c r="J415" i="18"/>
  <c r="J415" i="15"/>
  <c r="J411" i="18"/>
  <c r="J411" i="15"/>
  <c r="J407" i="18"/>
  <c r="J407" i="15"/>
  <c r="J403" i="18"/>
  <c r="J403" i="15"/>
  <c r="J399" i="18"/>
  <c r="J399" i="15"/>
  <c r="J395" i="18"/>
  <c r="J395" i="15"/>
  <c r="J391" i="18"/>
  <c r="J391" i="15"/>
  <c r="O417" i="18"/>
  <c r="K417"/>
  <c r="O417" i="15"/>
  <c r="O413" i="18"/>
  <c r="K413"/>
  <c r="O409"/>
  <c r="K409"/>
  <c r="O409" i="15"/>
  <c r="K409"/>
  <c r="K407"/>
  <c r="O407"/>
  <c r="K407" i="18"/>
  <c r="O407"/>
  <c r="O405"/>
  <c r="K405"/>
  <c r="O405" i="15"/>
  <c r="K405"/>
  <c r="O401" i="18"/>
  <c r="K401"/>
  <c r="O401" i="15"/>
  <c r="K401"/>
  <c r="O397" i="18"/>
  <c r="K397"/>
  <c r="O397" i="15"/>
  <c r="K397"/>
  <c r="O393" i="18"/>
  <c r="K393"/>
  <c r="O393" i="15"/>
  <c r="K393"/>
  <c r="O389" i="18"/>
  <c r="K389"/>
  <c r="O389" i="15"/>
  <c r="K389"/>
  <c r="M371" i="18"/>
  <c r="I371"/>
  <c r="I371" i="15"/>
  <c r="M366" i="18"/>
  <c r="I366"/>
  <c r="M366" i="19"/>
  <c r="I366"/>
  <c r="I366" i="15"/>
  <c r="M360" i="18"/>
  <c r="I360"/>
  <c r="M360" i="19"/>
  <c r="I360"/>
  <c r="I360" i="15"/>
  <c r="I354" i="18"/>
  <c r="I354" i="19"/>
  <c r="I354" i="15"/>
  <c r="I348" i="18"/>
  <c r="I348" i="15"/>
  <c r="N336" i="18"/>
  <c r="M336"/>
  <c r="J336"/>
  <c r="I336"/>
  <c r="N336" i="15"/>
  <c r="M336"/>
  <c r="J336"/>
  <c r="I336"/>
  <c r="N330" i="18"/>
  <c r="M330"/>
  <c r="J330"/>
  <c r="I330"/>
  <c r="N330" i="15"/>
  <c r="M330"/>
  <c r="J330"/>
  <c r="I330"/>
  <c r="N322" i="18"/>
  <c r="M322"/>
  <c r="J322"/>
  <c r="I322"/>
  <c r="N322" i="15"/>
  <c r="M322"/>
  <c r="J322"/>
  <c r="I322"/>
  <c r="N316" i="18"/>
  <c r="M316"/>
  <c r="J316"/>
  <c r="I316"/>
  <c r="N316" i="15"/>
  <c r="M316"/>
  <c r="J316"/>
  <c r="I316"/>
  <c r="N311" i="18"/>
  <c r="M311"/>
  <c r="J311"/>
  <c r="I311"/>
  <c r="N311" i="19"/>
  <c r="M311"/>
  <c r="I311"/>
  <c r="N311" i="15"/>
  <c r="M311"/>
  <c r="J311"/>
  <c r="I311"/>
  <c r="N306" i="18"/>
  <c r="M306"/>
  <c r="J306"/>
  <c r="I306"/>
  <c r="N306" i="19"/>
  <c r="M306"/>
  <c r="I306"/>
  <c r="N306" i="15"/>
  <c r="M306"/>
  <c r="J306"/>
  <c r="I306"/>
  <c r="N300" i="18"/>
  <c r="M300"/>
  <c r="J300"/>
  <c r="I300"/>
  <c r="M300" i="19"/>
  <c r="N300" i="15"/>
  <c r="M300"/>
  <c r="J300"/>
  <c r="I300"/>
  <c r="N294" i="18"/>
  <c r="M294"/>
  <c r="J294"/>
  <c r="I294"/>
  <c r="M294" i="19"/>
  <c r="N294" i="15"/>
  <c r="M294"/>
  <c r="J294"/>
  <c r="I294"/>
  <c r="N288" i="18"/>
  <c r="M288"/>
  <c r="J288"/>
  <c r="I288"/>
  <c r="N288" i="15"/>
  <c r="M288"/>
  <c r="J288"/>
  <c r="I288"/>
  <c r="P282" i="18"/>
  <c r="M282"/>
  <c r="L282"/>
  <c r="I282"/>
  <c r="P282" i="15"/>
  <c r="M282"/>
  <c r="L282"/>
  <c r="I282"/>
  <c r="M278" i="18"/>
  <c r="I278"/>
  <c r="M278" i="15"/>
  <c r="I278"/>
  <c r="M273" i="18"/>
  <c r="I273"/>
  <c r="M273" i="15"/>
  <c r="I273"/>
  <c r="M269" i="18"/>
  <c r="I269"/>
  <c r="M269" i="15"/>
  <c r="I269"/>
  <c r="P263" i="18"/>
  <c r="M263"/>
  <c r="L263"/>
  <c r="I263"/>
  <c r="P263" i="15"/>
  <c r="M263"/>
  <c r="L263"/>
  <c r="I263"/>
  <c r="P258" i="18"/>
  <c r="M258"/>
  <c r="L258"/>
  <c r="I258"/>
  <c r="P258" i="15"/>
  <c r="M258"/>
  <c r="L258"/>
  <c r="I258"/>
  <c r="P252" i="18"/>
  <c r="M252"/>
  <c r="L252"/>
  <c r="I252"/>
  <c r="P252" i="15"/>
  <c r="M252"/>
  <c r="L252"/>
  <c r="I252"/>
  <c r="P246" i="18"/>
  <c r="M246"/>
  <c r="L246"/>
  <c r="I246"/>
  <c r="P246" i="15"/>
  <c r="M246"/>
  <c r="L246"/>
  <c r="I246"/>
  <c r="N239" i="18"/>
  <c r="M239"/>
  <c r="J239"/>
  <c r="I239"/>
  <c r="N239" i="15"/>
  <c r="M239"/>
  <c r="J239"/>
  <c r="I239"/>
  <c r="N235" i="18"/>
  <c r="M235"/>
  <c r="J235"/>
  <c r="I235"/>
  <c r="N235" i="15"/>
  <c r="M235"/>
  <c r="J235"/>
  <c r="I235"/>
  <c r="N230" i="18"/>
  <c r="M230"/>
  <c r="J230"/>
  <c r="I230"/>
  <c r="N230" i="15"/>
  <c r="M230"/>
  <c r="J230"/>
  <c r="I230"/>
  <c r="N225" i="18"/>
  <c r="M225"/>
  <c r="J225"/>
  <c r="I225"/>
  <c r="N225" i="15"/>
  <c r="M225"/>
  <c r="J225"/>
  <c r="I225"/>
  <c r="N217" i="18"/>
  <c r="M217"/>
  <c r="J217"/>
  <c r="I217"/>
  <c r="N217" i="15"/>
  <c r="M217"/>
  <c r="J217"/>
  <c r="I217"/>
  <c r="N212" i="18"/>
  <c r="M212"/>
  <c r="J212"/>
  <c r="I212"/>
  <c r="N212" i="15"/>
  <c r="M212"/>
  <c r="J212"/>
  <c r="I212"/>
  <c r="N207" i="18"/>
  <c r="M207"/>
  <c r="J207"/>
  <c r="I207"/>
  <c r="N207" i="15"/>
  <c r="M207"/>
  <c r="J207"/>
  <c r="I207"/>
  <c r="I196" i="18"/>
  <c r="J196"/>
  <c r="M196"/>
  <c r="N196"/>
  <c r="I197"/>
  <c r="J197"/>
  <c r="M197"/>
  <c r="N197"/>
  <c r="I198"/>
  <c r="J198"/>
  <c r="M198"/>
  <c r="N198"/>
  <c r="J199"/>
  <c r="N199"/>
  <c r="K200"/>
  <c r="O200"/>
  <c r="I204"/>
  <c r="M204"/>
  <c r="M204" i="15"/>
  <c r="I204"/>
  <c r="O196" i="19"/>
  <c r="M196"/>
  <c r="K196"/>
  <c r="I196"/>
  <c r="N196" i="15"/>
  <c r="M196"/>
  <c r="J196"/>
  <c r="I196"/>
  <c r="N190" i="18"/>
  <c r="M190"/>
  <c r="J190"/>
  <c r="I190"/>
  <c r="N190" i="15"/>
  <c r="M190"/>
  <c r="J190"/>
  <c r="I190"/>
  <c r="N183" i="18"/>
  <c r="M183"/>
  <c r="J183"/>
  <c r="I183"/>
  <c r="O183" i="19"/>
  <c r="M183"/>
  <c r="K183"/>
  <c r="I183"/>
  <c r="N183" i="15"/>
  <c r="M183"/>
  <c r="J183"/>
  <c r="I183"/>
  <c r="N177" i="18"/>
  <c r="M177"/>
  <c r="J177"/>
  <c r="I177"/>
  <c r="N177" i="15"/>
  <c r="M177"/>
  <c r="J177"/>
  <c r="I177"/>
  <c r="N171" i="18"/>
  <c r="M171"/>
  <c r="J171"/>
  <c r="I171"/>
  <c r="N171" i="15"/>
  <c r="M171"/>
  <c r="J171"/>
  <c r="I171"/>
  <c r="N165" i="18"/>
  <c r="M165"/>
  <c r="J165"/>
  <c r="I165"/>
  <c r="O165" i="19"/>
  <c r="N165" i="15"/>
  <c r="M165"/>
  <c r="J165"/>
  <c r="I165"/>
  <c r="N151" i="18"/>
  <c r="M151"/>
  <c r="J151"/>
  <c r="I151"/>
  <c r="N151" i="15"/>
  <c r="M151"/>
  <c r="J151"/>
  <c r="I151"/>
  <c r="N145" i="18"/>
  <c r="M145"/>
  <c r="J145"/>
  <c r="I145"/>
  <c r="N145" i="15"/>
  <c r="M145"/>
  <c r="J145"/>
  <c r="I145"/>
  <c r="N139" i="18"/>
  <c r="M139"/>
  <c r="J139"/>
  <c r="I139"/>
  <c r="N139" i="15"/>
  <c r="M139"/>
  <c r="J139"/>
  <c r="I139"/>
  <c r="N134" i="18"/>
  <c r="M134"/>
  <c r="J134"/>
  <c r="I134"/>
  <c r="N134" i="15"/>
  <c r="M134"/>
  <c r="J134"/>
  <c r="I134"/>
  <c r="N128" i="18"/>
  <c r="M128"/>
  <c r="J128"/>
  <c r="I128"/>
  <c r="N128" i="15"/>
  <c r="M128"/>
  <c r="J128"/>
  <c r="I128"/>
  <c r="N122" i="18"/>
  <c r="M122"/>
  <c r="J122"/>
  <c r="I122"/>
  <c r="N122" i="15"/>
  <c r="M122"/>
  <c r="J122"/>
  <c r="I122"/>
  <c r="N116" i="18"/>
  <c r="M116"/>
  <c r="J116"/>
  <c r="I116"/>
  <c r="N116" i="15"/>
  <c r="M116"/>
  <c r="J116"/>
  <c r="I116"/>
  <c r="N108" i="18"/>
  <c r="M108"/>
  <c r="J108"/>
  <c r="I108"/>
  <c r="N108" i="15"/>
  <c r="M108"/>
  <c r="J108"/>
  <c r="I108"/>
  <c r="N102" i="18"/>
  <c r="M102"/>
  <c r="J102"/>
  <c r="I102"/>
  <c r="N102" i="15"/>
  <c r="M102"/>
  <c r="J102"/>
  <c r="I102"/>
  <c r="N95" i="18"/>
  <c r="M95"/>
  <c r="J95"/>
  <c r="I95"/>
  <c r="N95" i="15"/>
  <c r="M95"/>
  <c r="J95"/>
  <c r="I95"/>
  <c r="N89" i="18"/>
  <c r="M89"/>
  <c r="J89"/>
  <c r="I89"/>
  <c r="N89" i="15"/>
  <c r="M89"/>
  <c r="J89"/>
  <c r="I89"/>
  <c r="I86" i="18"/>
  <c r="M86"/>
  <c r="I90"/>
  <c r="J90"/>
  <c r="M90"/>
  <c r="N90"/>
  <c r="I91"/>
  <c r="J91"/>
  <c r="M91"/>
  <c r="N91"/>
  <c r="J92"/>
  <c r="N92"/>
  <c r="K93"/>
  <c r="O93"/>
  <c r="M80"/>
  <c r="I80"/>
  <c r="M80" i="15"/>
  <c r="I80"/>
  <c r="N74" i="18"/>
  <c r="M74"/>
  <c r="J74"/>
  <c r="I74"/>
  <c r="N74" i="15"/>
  <c r="M74"/>
  <c r="J74"/>
  <c r="I74"/>
  <c r="N67" i="18"/>
  <c r="M67"/>
  <c r="J67"/>
  <c r="I67"/>
  <c r="N67" i="15"/>
  <c r="M67"/>
  <c r="J67"/>
  <c r="I67"/>
  <c r="N61" i="18"/>
  <c r="M61"/>
  <c r="I61"/>
  <c r="I61" i="19"/>
  <c r="N61" i="15"/>
  <c r="M61"/>
  <c r="I61"/>
  <c r="N56" i="18"/>
  <c r="M56"/>
  <c r="J56"/>
  <c r="I56"/>
  <c r="I56" i="19"/>
  <c r="N56" i="15"/>
  <c r="M56"/>
  <c r="J56"/>
  <c r="I56"/>
  <c r="M52" i="18"/>
  <c r="I52"/>
  <c r="M52" i="15"/>
  <c r="I52"/>
  <c r="N45" i="18"/>
  <c r="M45"/>
  <c r="J45"/>
  <c r="I45"/>
  <c r="N45" i="15"/>
  <c r="M45"/>
  <c r="J45"/>
  <c r="I45"/>
  <c r="N38" i="18"/>
  <c r="M38"/>
  <c r="J38"/>
  <c r="I38"/>
  <c r="N38" i="15"/>
  <c r="M38"/>
  <c r="J38"/>
  <c r="I38"/>
  <c r="P32" i="18"/>
  <c r="L32"/>
  <c r="P32" i="15"/>
  <c r="L32"/>
  <c r="M28" i="18"/>
  <c r="I28"/>
  <c r="M28" i="15"/>
  <c r="I28"/>
  <c r="M23" i="18"/>
  <c r="I23"/>
  <c r="M23" i="15"/>
  <c r="I23"/>
  <c r="K21"/>
  <c r="O21"/>
  <c r="K21" i="18"/>
  <c r="O21"/>
  <c r="M544" i="15"/>
  <c r="I544"/>
  <c r="M577" i="18"/>
  <c r="I577"/>
  <c r="M577" i="15"/>
  <c r="I577"/>
  <c r="M569" i="18"/>
  <c r="I569"/>
  <c r="M567"/>
  <c r="I567"/>
  <c r="M565"/>
  <c r="I565"/>
  <c r="M569" i="15"/>
  <c r="I569"/>
  <c r="M567"/>
  <c r="I567"/>
  <c r="M565"/>
  <c r="I565"/>
  <c r="M563" i="18"/>
  <c r="I563"/>
  <c r="M563" i="15"/>
  <c r="I563"/>
  <c r="O84" i="18"/>
  <c r="K84"/>
  <c r="O84" i="15"/>
  <c r="K84"/>
  <c r="O210" i="18"/>
  <c r="K210"/>
  <c r="O210" i="15"/>
  <c r="K210"/>
  <c r="O205"/>
  <c r="K205"/>
  <c r="O205" i="18"/>
  <c r="K205"/>
  <c r="I375" i="19"/>
  <c r="I17" i="15"/>
  <c r="M17"/>
  <c r="M472"/>
  <c r="I472"/>
  <c r="M470"/>
  <c r="I470"/>
  <c r="M472" i="18"/>
  <c r="I472"/>
  <c r="M464"/>
  <c r="I464"/>
  <c r="M464" i="15"/>
  <c r="I464"/>
  <c r="M462" i="18"/>
  <c r="I462"/>
  <c r="M462" i="15"/>
  <c r="I462"/>
  <c r="M460" i="18"/>
  <c r="I460"/>
  <c r="M460" i="15"/>
  <c r="I460"/>
  <c r="M458" i="18"/>
  <c r="I458"/>
  <c r="M458" i="15"/>
  <c r="I458"/>
  <c r="M453" i="18"/>
  <c r="I453"/>
  <c r="M453" i="15"/>
  <c r="I453"/>
  <c r="M449" i="18"/>
  <c r="I449"/>
  <c r="M449" i="15"/>
  <c r="I449"/>
  <c r="M443" i="18"/>
  <c r="I443"/>
  <c r="M443" i="15"/>
  <c r="I443"/>
  <c r="M441" i="18"/>
  <c r="I441"/>
  <c r="M441" i="15"/>
  <c r="I441"/>
  <c r="M439" i="18"/>
  <c r="I439"/>
  <c r="M439" i="15"/>
  <c r="I439"/>
  <c r="M435" i="18"/>
  <c r="I435"/>
  <c r="M435" i="15"/>
  <c r="I435"/>
  <c r="M431" i="18"/>
  <c r="I431"/>
  <c r="M431" i="15"/>
  <c r="I431"/>
  <c r="M429" i="18"/>
  <c r="I429"/>
  <c r="M429" i="15"/>
  <c r="I429"/>
  <c r="M427" i="18"/>
  <c r="I427"/>
  <c r="M427" i="15"/>
  <c r="I427"/>
  <c r="M558" i="18"/>
  <c r="I558"/>
  <c r="M558" i="15"/>
  <c r="I558"/>
  <c r="M546" i="18"/>
  <c r="I546"/>
  <c r="M546" i="15"/>
  <c r="I546"/>
  <c r="M541"/>
  <c r="I541"/>
  <c r="M538" i="18"/>
  <c r="I538"/>
  <c r="M538" i="15"/>
  <c r="I538"/>
  <c r="M535" i="18"/>
  <c r="I535"/>
  <c r="M535" i="15"/>
  <c r="I535"/>
  <c r="M531" i="18"/>
  <c r="I531"/>
  <c r="M531" i="15"/>
  <c r="I531"/>
  <c r="M528" i="18"/>
  <c r="I528"/>
  <c r="M528" i="15"/>
  <c r="I528"/>
  <c r="M525" i="18"/>
  <c r="I525"/>
  <c r="M525" i="15"/>
  <c r="I525"/>
  <c r="M520" i="18"/>
  <c r="I520"/>
  <c r="M520" i="15"/>
  <c r="I520"/>
  <c r="M516" i="18"/>
  <c r="I516"/>
  <c r="M516" i="15"/>
  <c r="I516"/>
  <c r="M512" i="18"/>
  <c r="I512"/>
  <c r="M512" i="15"/>
  <c r="I512"/>
  <c r="M508" i="18"/>
  <c r="I508"/>
  <c r="M508" i="15"/>
  <c r="I508"/>
  <c r="M504" i="18"/>
  <c r="I504"/>
  <c r="M504" i="15"/>
  <c r="I504"/>
  <c r="M499" i="18"/>
  <c r="I499"/>
  <c r="M499" i="15"/>
  <c r="I499"/>
  <c r="M495" i="18"/>
  <c r="I495"/>
  <c r="M495" i="15"/>
  <c r="I495"/>
  <c r="M491" i="18"/>
  <c r="I491"/>
  <c r="M491" i="15"/>
  <c r="I491"/>
  <c r="M487" i="18"/>
  <c r="I487"/>
  <c r="M487" i="15"/>
  <c r="I487"/>
  <c r="M483" i="18"/>
  <c r="I483"/>
  <c r="M483" i="15"/>
  <c r="I483"/>
  <c r="M479" i="18"/>
  <c r="I479"/>
  <c r="M479" i="15"/>
  <c r="I479"/>
  <c r="O418" i="18"/>
  <c r="K418"/>
  <c r="O418" i="15"/>
  <c r="K418"/>
  <c r="O414" i="18"/>
  <c r="K414"/>
  <c r="O414" i="15"/>
  <c r="O410" i="18"/>
  <c r="K410"/>
  <c r="O410" i="15"/>
  <c r="K410"/>
  <c r="K406" i="18"/>
  <c r="K406" i="15"/>
  <c r="O402" i="18"/>
  <c r="K402"/>
  <c r="O402" i="15"/>
  <c r="K402"/>
  <c r="O398" i="18"/>
  <c r="K398"/>
  <c r="O398" i="15"/>
  <c r="K398"/>
  <c r="K394" i="18"/>
  <c r="K394" i="15"/>
  <c r="K390" i="18"/>
  <c r="K390" i="15"/>
  <c r="M372" i="18"/>
  <c r="I372"/>
  <c r="I372" i="15"/>
  <c r="M367" i="18"/>
  <c r="I367"/>
  <c r="I365" i="19"/>
  <c r="I367" i="15"/>
  <c r="M361" i="18"/>
  <c r="I361"/>
  <c r="I361" i="15"/>
  <c r="I355" i="18"/>
  <c r="I355" i="15"/>
  <c r="I349" i="18"/>
  <c r="I349" i="15"/>
  <c r="N337" i="18"/>
  <c r="M337"/>
  <c r="J337"/>
  <c r="I337"/>
  <c r="N337" i="15"/>
  <c r="M337"/>
  <c r="J337"/>
  <c r="I337"/>
  <c r="N331" i="18"/>
  <c r="M331"/>
  <c r="J331"/>
  <c r="I331"/>
  <c r="N331" i="15"/>
  <c r="M331"/>
  <c r="J331"/>
  <c r="I331"/>
  <c r="N323" i="18"/>
  <c r="M323"/>
  <c r="J323"/>
  <c r="I323"/>
  <c r="N323" i="15"/>
  <c r="M323"/>
  <c r="J323"/>
  <c r="I323"/>
  <c r="N317" i="18"/>
  <c r="M317"/>
  <c r="J317"/>
  <c r="I317"/>
  <c r="N317" i="15"/>
  <c r="M317"/>
  <c r="J317"/>
  <c r="I317"/>
  <c r="N313" i="18" l="1"/>
  <c r="M313"/>
  <c r="J313"/>
  <c r="I313"/>
  <c r="N302"/>
  <c r="M302"/>
  <c r="J302"/>
  <c r="I302"/>
  <c r="N296"/>
  <c r="M296"/>
  <c r="J296"/>
  <c r="I296"/>
  <c r="N290"/>
  <c r="M290"/>
  <c r="J290"/>
  <c r="I290"/>
  <c r="N313" i="15"/>
  <c r="M313"/>
  <c r="J313"/>
  <c r="I313"/>
  <c r="N308"/>
  <c r="M308"/>
  <c r="J308"/>
  <c r="I308"/>
  <c r="N302"/>
  <c r="M302"/>
  <c r="J302"/>
  <c r="I302"/>
  <c r="N296"/>
  <c r="M296"/>
  <c r="J296"/>
  <c r="I296"/>
  <c r="N290"/>
  <c r="M290"/>
  <c r="J290"/>
  <c r="I290"/>
  <c r="O314" i="18"/>
  <c r="K314"/>
  <c r="M312" i="19"/>
  <c r="I312"/>
  <c r="O314" i="15"/>
  <c r="K314"/>
  <c r="O309" i="18"/>
  <c r="K309"/>
  <c r="N308"/>
  <c r="M308"/>
  <c r="J308"/>
  <c r="I308"/>
  <c r="M308" i="19"/>
  <c r="I308"/>
  <c r="O309" i="15"/>
  <c r="K309"/>
  <c r="O304" i="18"/>
  <c r="K304"/>
  <c r="N303"/>
  <c r="J303"/>
  <c r="M302" i="19"/>
  <c r="M301"/>
  <c r="O304" i="15"/>
  <c r="K304"/>
  <c r="N303"/>
  <c r="J303"/>
  <c r="O298" i="18"/>
  <c r="K298"/>
  <c r="N297"/>
  <c r="J297"/>
  <c r="M296" i="19"/>
  <c r="M295"/>
  <c r="O298" i="15"/>
  <c r="K298"/>
  <c r="N297"/>
  <c r="J297"/>
  <c r="O292" i="18"/>
  <c r="K292"/>
  <c r="N291"/>
  <c r="J291"/>
  <c r="O292" i="15"/>
  <c r="K292"/>
  <c r="N291"/>
  <c r="J291"/>
  <c r="M310" i="18"/>
  <c r="I310"/>
  <c r="N309" i="19"/>
  <c r="M310" i="15"/>
  <c r="I310"/>
  <c r="N304" i="19"/>
  <c r="M304"/>
  <c r="I304"/>
  <c r="N301" i="18"/>
  <c r="M301"/>
  <c r="J301"/>
  <c r="I301"/>
  <c r="M299" i="19"/>
  <c r="N301" i="15"/>
  <c r="M301"/>
  <c r="J301"/>
  <c r="I301"/>
  <c r="N295" i="18"/>
  <c r="M295"/>
  <c r="J295"/>
  <c r="I295"/>
  <c r="M293" i="19"/>
  <c r="N295" i="15"/>
  <c r="M295"/>
  <c r="J295"/>
  <c r="I295"/>
  <c r="N289" i="18"/>
  <c r="M289"/>
  <c r="J289"/>
  <c r="I289"/>
  <c r="N289" i="15"/>
  <c r="M289"/>
  <c r="J289"/>
  <c r="I289"/>
  <c r="I287" i="18"/>
  <c r="M287"/>
  <c r="I293"/>
  <c r="M293"/>
  <c r="I299"/>
  <c r="M299"/>
  <c r="I307"/>
  <c r="J307"/>
  <c r="M307"/>
  <c r="N307"/>
  <c r="I312"/>
  <c r="J312"/>
  <c r="M312"/>
  <c r="N312"/>
  <c r="P283"/>
  <c r="M283"/>
  <c r="L283"/>
  <c r="I283"/>
  <c r="P283" i="15"/>
  <c r="M283"/>
  <c r="L283"/>
  <c r="I283"/>
  <c r="M279" i="18"/>
  <c r="I279"/>
  <c r="M279" i="15"/>
  <c r="I279"/>
  <c r="M274" i="18"/>
  <c r="I274"/>
  <c r="M274" i="15"/>
  <c r="I274"/>
  <c r="M270" i="18"/>
  <c r="I270"/>
  <c r="M270" i="15"/>
  <c r="I270"/>
  <c r="P253" i="18"/>
  <c r="M253"/>
  <c r="L253"/>
  <c r="I253"/>
  <c r="P253" i="15"/>
  <c r="M253"/>
  <c r="L253"/>
  <c r="I253"/>
  <c r="P264" i="18"/>
  <c r="M264"/>
  <c r="L264"/>
  <c r="I264"/>
  <c r="P264" i="15"/>
  <c r="M264"/>
  <c r="L264"/>
  <c r="I264"/>
  <c r="P259" i="18"/>
  <c r="M259"/>
  <c r="L259"/>
  <c r="I259"/>
  <c r="P259" i="15"/>
  <c r="M259"/>
  <c r="L259"/>
  <c r="I259"/>
  <c r="P247" i="18"/>
  <c r="M247"/>
  <c r="L247"/>
  <c r="I247"/>
  <c r="P247" i="15"/>
  <c r="M247"/>
  <c r="L247"/>
  <c r="I247"/>
  <c r="N240" i="18"/>
  <c r="M240"/>
  <c r="J240"/>
  <c r="I240"/>
  <c r="N240" i="15"/>
  <c r="M240"/>
  <c r="J240"/>
  <c r="I240"/>
  <c r="N236" i="18"/>
  <c r="M236"/>
  <c r="J236"/>
  <c r="I236"/>
  <c r="N236" i="15"/>
  <c r="M236"/>
  <c r="J236"/>
  <c r="I236"/>
  <c r="N231" i="18"/>
  <c r="M231"/>
  <c r="J231"/>
  <c r="I231"/>
  <c r="N231" i="15"/>
  <c r="M231"/>
  <c r="J231"/>
  <c r="I231"/>
  <c r="N226" i="18"/>
  <c r="M226"/>
  <c r="J226"/>
  <c r="I226"/>
  <c r="N226" i="15"/>
  <c r="M226"/>
  <c r="J226"/>
  <c r="I226"/>
  <c r="N218" i="18"/>
  <c r="M218"/>
  <c r="J218"/>
  <c r="I218"/>
  <c r="N218" i="15"/>
  <c r="M218"/>
  <c r="J218"/>
  <c r="I218"/>
  <c r="N213" i="18"/>
  <c r="M213"/>
  <c r="J213"/>
  <c r="I213"/>
  <c r="N213" i="15"/>
  <c r="M213"/>
  <c r="J213"/>
  <c r="I213"/>
  <c r="N208" i="18"/>
  <c r="M208"/>
  <c r="J208"/>
  <c r="I208"/>
  <c r="N208" i="15"/>
  <c r="M208"/>
  <c r="J208"/>
  <c r="I208"/>
  <c r="N191" i="18"/>
  <c r="M191"/>
  <c r="J191"/>
  <c r="I191"/>
  <c r="N191" i="15"/>
  <c r="M191"/>
  <c r="J191"/>
  <c r="I191"/>
  <c r="O197" i="19"/>
  <c r="M197"/>
  <c r="K197"/>
  <c r="I197"/>
  <c r="N197" i="15"/>
  <c r="M197"/>
  <c r="J197"/>
  <c r="I197"/>
  <c r="N184" i="18"/>
  <c r="M184"/>
  <c r="J184"/>
  <c r="I184"/>
  <c r="O184" i="19"/>
  <c r="M184"/>
  <c r="K184"/>
  <c r="I184"/>
  <c r="N184" i="15"/>
  <c r="M184"/>
  <c r="J184"/>
  <c r="I184"/>
  <c r="N166" i="18"/>
  <c r="M166"/>
  <c r="J166"/>
  <c r="I166"/>
  <c r="O166" i="19"/>
  <c r="N166" i="15"/>
  <c r="M166"/>
  <c r="J166"/>
  <c r="I166"/>
  <c r="N178" i="18"/>
  <c r="M178"/>
  <c r="J178"/>
  <c r="I178"/>
  <c r="N178" i="15"/>
  <c r="M178"/>
  <c r="J178"/>
  <c r="I178"/>
  <c r="N172" i="18"/>
  <c r="M172"/>
  <c r="J172"/>
  <c r="I172"/>
  <c r="N172" i="15"/>
  <c r="M172"/>
  <c r="J172"/>
  <c r="I172"/>
  <c r="N152" i="18"/>
  <c r="M152"/>
  <c r="J152"/>
  <c r="I152"/>
  <c r="N152" i="15"/>
  <c r="M152"/>
  <c r="J152"/>
  <c r="I152"/>
  <c r="N146" i="18"/>
  <c r="M146"/>
  <c r="J146"/>
  <c r="I146"/>
  <c r="N146" i="15"/>
  <c r="M146"/>
  <c r="J146"/>
  <c r="I146"/>
  <c r="N140" i="18"/>
  <c r="M140"/>
  <c r="J140"/>
  <c r="I140"/>
  <c r="N140" i="15"/>
  <c r="M140"/>
  <c r="J140"/>
  <c r="I140"/>
  <c r="N135" i="18"/>
  <c r="M135"/>
  <c r="J135"/>
  <c r="I135"/>
  <c r="N135" i="15"/>
  <c r="M135"/>
  <c r="J135"/>
  <c r="I135"/>
  <c r="N129" i="18"/>
  <c r="M129"/>
  <c r="J129"/>
  <c r="I129"/>
  <c r="N129" i="15"/>
  <c r="M129"/>
  <c r="J129"/>
  <c r="I129"/>
  <c r="N123" i="18"/>
  <c r="M123"/>
  <c r="J123"/>
  <c r="I123"/>
  <c r="N123" i="15"/>
  <c r="M123"/>
  <c r="J123"/>
  <c r="I123"/>
  <c r="N117" i="18"/>
  <c r="M117"/>
  <c r="J117"/>
  <c r="I117"/>
  <c r="N117" i="15"/>
  <c r="M117"/>
  <c r="J117"/>
  <c r="I117"/>
  <c r="N109" i="18"/>
  <c r="M109"/>
  <c r="J109"/>
  <c r="I109"/>
  <c r="N109" i="15"/>
  <c r="M109"/>
  <c r="J109"/>
  <c r="I109"/>
  <c r="N103" i="18"/>
  <c r="M103"/>
  <c r="J103"/>
  <c r="I103"/>
  <c r="N103" i="15"/>
  <c r="M103"/>
  <c r="J103"/>
  <c r="I103"/>
  <c r="N96" i="18"/>
  <c r="M96"/>
  <c r="J96"/>
  <c r="I96"/>
  <c r="N96" i="15"/>
  <c r="M96"/>
  <c r="J96"/>
  <c r="I96"/>
  <c r="N90"/>
  <c r="M90"/>
  <c r="J90"/>
  <c r="I90"/>
  <c r="K72" i="18"/>
  <c r="K72" i="19"/>
  <c r="K72" i="15"/>
  <c r="M81" i="18"/>
  <c r="I81"/>
  <c r="M81" i="15"/>
  <c r="I81"/>
  <c r="N75" i="18"/>
  <c r="M75"/>
  <c r="J75"/>
  <c r="I75"/>
  <c r="N75" i="15"/>
  <c r="M75"/>
  <c r="J75"/>
  <c r="I75"/>
  <c r="N68" i="18"/>
  <c r="M68"/>
  <c r="J68"/>
  <c r="I68"/>
  <c r="N68" i="15"/>
  <c r="M68"/>
  <c r="J68"/>
  <c r="I68"/>
  <c r="N62" i="18"/>
  <c r="M62"/>
  <c r="I62"/>
  <c r="I62" i="19"/>
  <c r="N62" i="15"/>
  <c r="M62"/>
  <c r="I62"/>
  <c r="N57" i="18"/>
  <c r="M57"/>
  <c r="J57"/>
  <c r="I57"/>
  <c r="I57" i="19"/>
  <c r="N57" i="15"/>
  <c r="M57"/>
  <c r="J57"/>
  <c r="I57"/>
  <c r="M53" i="18"/>
  <c r="I53"/>
  <c r="M53" i="15"/>
  <c r="I53"/>
  <c r="N46" i="18"/>
  <c r="M46"/>
  <c r="J46"/>
  <c r="I46"/>
  <c r="N46" i="15"/>
  <c r="M46"/>
  <c r="J46"/>
  <c r="I46"/>
  <c r="N39" i="18"/>
  <c r="M39"/>
  <c r="J39"/>
  <c r="I39"/>
  <c r="N39" i="15"/>
  <c r="M39"/>
  <c r="J39"/>
  <c r="I39"/>
  <c r="P33" i="18"/>
  <c r="L33"/>
  <c r="P33" i="15"/>
  <c r="L33"/>
  <c r="M29" i="18"/>
  <c r="I29"/>
  <c r="M29" i="15"/>
  <c r="I29"/>
  <c r="M24" i="18"/>
  <c r="I24"/>
  <c r="M24" i="15"/>
  <c r="I24"/>
  <c r="N18" i="18"/>
  <c r="M18"/>
  <c r="J18"/>
  <c r="I18"/>
  <c r="N18" i="15"/>
  <c r="M18"/>
  <c r="J18"/>
  <c r="I18"/>
  <c r="I332" i="18"/>
  <c r="I331" i="19"/>
  <c r="I332" i="15"/>
  <c r="N333" i="18"/>
  <c r="J333"/>
  <c r="N332"/>
  <c r="M332"/>
  <c r="J332"/>
  <c r="N333" i="15"/>
  <c r="J333"/>
  <c r="N332"/>
  <c r="M332"/>
  <c r="J332"/>
  <c r="N312"/>
  <c r="J312"/>
  <c r="N307"/>
  <c r="J307"/>
  <c r="M310" i="19"/>
  <c r="I310"/>
  <c r="M298"/>
  <c r="M292"/>
  <c r="M312" i="15"/>
  <c r="I312"/>
  <c r="M307"/>
  <c r="I307"/>
  <c r="M299"/>
  <c r="I299"/>
  <c r="M293"/>
  <c r="I293"/>
  <c r="M287"/>
  <c r="I287"/>
  <c r="N325"/>
  <c r="J325"/>
  <c r="N324"/>
  <c r="M324"/>
  <c r="J324"/>
  <c r="I324"/>
  <c r="N319"/>
  <c r="J319"/>
  <c r="N318"/>
  <c r="M318"/>
  <c r="J318"/>
  <c r="I318"/>
  <c r="N325" i="18"/>
  <c r="J325"/>
  <c r="N324"/>
  <c r="M324"/>
  <c r="J324"/>
  <c r="I324"/>
  <c r="N319"/>
  <c r="J319"/>
  <c r="N318"/>
  <c r="M318"/>
  <c r="J318"/>
  <c r="I318"/>
  <c r="O342"/>
  <c r="K342"/>
  <c r="O341"/>
  <c r="K341"/>
  <c r="O342" i="15"/>
  <c r="K342"/>
  <c r="O341"/>
  <c r="K341"/>
  <c r="M551" i="18"/>
  <c r="I551"/>
  <c r="M551" i="15"/>
  <c r="I551"/>
  <c r="I362" i="18"/>
  <c r="I370"/>
  <c r="I369"/>
  <c r="I365"/>
  <c r="M368"/>
  <c r="M369"/>
  <c r="M370"/>
  <c r="N233" i="15"/>
  <c r="M237"/>
  <c r="M241"/>
  <c r="M219"/>
  <c r="M30"/>
  <c r="I30"/>
  <c r="I19"/>
  <c r="M362" i="19"/>
  <c r="M363"/>
  <c r="M364"/>
  <c r="M367"/>
  <c r="M368"/>
  <c r="M369"/>
  <c r="M373" i="18"/>
  <c r="M358" i="19"/>
  <c r="M357"/>
  <c r="M356"/>
  <c r="M358" i="18"/>
  <c r="M357"/>
  <c r="M356"/>
  <c r="M346" i="19"/>
  <c r="M364" i="18"/>
  <c r="M361" i="19"/>
  <c r="M363" i="18"/>
  <c r="M362"/>
  <c r="I373"/>
  <c r="I373" i="15"/>
  <c r="I369" i="19"/>
  <c r="I370" i="15"/>
  <c r="I368" i="19"/>
  <c r="I367"/>
  <c r="I369" i="15"/>
  <c r="I368" i="18"/>
  <c r="I368" i="15"/>
  <c r="I364" i="19"/>
  <c r="I365" i="15"/>
  <c r="I363" i="19"/>
  <c r="I362"/>
  <c r="I364" i="18"/>
  <c r="I361" i="19"/>
  <c r="I364" i="15"/>
  <c r="I363" i="18"/>
  <c r="I363" i="15"/>
  <c r="I362"/>
  <c r="I358" i="19"/>
  <c r="I357"/>
  <c r="I356"/>
  <c r="I358" i="18"/>
  <c r="I355" i="19"/>
  <c r="I358" i="15"/>
  <c r="I357" i="18"/>
  <c r="I357" i="15"/>
  <c r="I356" i="18"/>
  <c r="I356" i="15"/>
  <c r="I352" i="19"/>
  <c r="I351"/>
  <c r="I350"/>
  <c r="M275" i="18"/>
  <c r="M272"/>
  <c r="M271"/>
  <c r="M268"/>
  <c r="I275"/>
  <c r="I272"/>
  <c r="I271"/>
  <c r="I268"/>
  <c r="O167" i="19"/>
  <c r="O164"/>
  <c r="O187" i="18"/>
  <c r="O187" i="15"/>
  <c r="O185" i="19"/>
  <c r="O186"/>
  <c r="O182"/>
  <c r="O200" i="15"/>
  <c r="O198" i="19"/>
  <c r="O195"/>
  <c r="O194" i="18"/>
  <c r="O188" i="19"/>
  <c r="O194" i="15"/>
  <c r="N193" i="18"/>
  <c r="N193" i="15"/>
  <c r="N192" i="18"/>
  <c r="N192" i="15"/>
  <c r="N187" i="19"/>
  <c r="M192" i="18"/>
  <c r="M192" i="15"/>
  <c r="M188" i="19"/>
  <c r="M185"/>
  <c r="M198" i="15"/>
  <c r="K194" i="18"/>
  <c r="K188" i="19"/>
  <c r="K194" i="15"/>
  <c r="J193" i="18"/>
  <c r="J193" i="15"/>
  <c r="J192" i="18"/>
  <c r="J192" i="15"/>
  <c r="J187" i="19"/>
  <c r="K186"/>
  <c r="K185"/>
  <c r="K182"/>
  <c r="K200" i="15"/>
  <c r="J199"/>
  <c r="J198"/>
  <c r="J169" i="19"/>
  <c r="I198" i="15"/>
  <c r="I185" i="19"/>
  <c r="I192" i="18"/>
  <c r="I192" i="15"/>
  <c r="I188" i="19"/>
  <c r="K198"/>
  <c r="K195"/>
  <c r="I69" i="18"/>
  <c r="I69" i="15"/>
  <c r="I58" i="19"/>
  <c r="I268" i="15"/>
  <c r="M268"/>
  <c r="M275"/>
  <c r="I275"/>
  <c r="M272"/>
  <c r="I272"/>
  <c r="M271"/>
  <c r="I271"/>
  <c r="M470" i="18"/>
  <c r="I470"/>
  <c r="I447"/>
  <c r="I429" i="19"/>
  <c r="I447" i="15"/>
  <c r="M456" i="18"/>
  <c r="I456"/>
  <c r="M451"/>
  <c r="I451"/>
  <c r="M456" i="15"/>
  <c r="I456"/>
  <c r="M451"/>
  <c r="I451"/>
  <c r="M447" i="18"/>
  <c r="M445"/>
  <c r="I445"/>
  <c r="M437"/>
  <c r="I437"/>
  <c r="M433"/>
  <c r="I433"/>
  <c r="M447" i="15"/>
  <c r="M445"/>
  <c r="I445"/>
  <c r="M437"/>
  <c r="I437"/>
  <c r="M433"/>
  <c r="I433"/>
  <c r="M556" i="18"/>
  <c r="I556"/>
  <c r="M556" i="15"/>
  <c r="I556"/>
  <c r="M552" i="18"/>
  <c r="I552"/>
  <c r="M552" i="15"/>
  <c r="I552"/>
  <c r="M548" i="18"/>
  <c r="I548"/>
  <c r="M548" i="15"/>
  <c r="I548"/>
  <c r="M529" i="18"/>
  <c r="I529"/>
  <c r="M529" i="15"/>
  <c r="I529"/>
  <c r="M526" i="18"/>
  <c r="I526"/>
  <c r="M526" i="15"/>
  <c r="I526"/>
  <c r="M523" i="18"/>
  <c r="I523"/>
  <c r="M523" i="15"/>
  <c r="I523"/>
  <c r="M514" i="18"/>
  <c r="I514"/>
  <c r="M514" i="15"/>
  <c r="I514"/>
  <c r="M506" i="18"/>
  <c r="I506"/>
  <c r="M506" i="15"/>
  <c r="I506"/>
  <c r="M493" i="18"/>
  <c r="I493"/>
  <c r="M493" i="15"/>
  <c r="I493"/>
  <c r="M489" i="18"/>
  <c r="I489"/>
  <c r="M489" i="15"/>
  <c r="I489"/>
  <c r="M481" i="18"/>
  <c r="I481"/>
  <c r="M481" i="15"/>
  <c r="I481"/>
  <c r="I347" i="18"/>
  <c r="I347" i="15"/>
  <c r="M281" i="18"/>
  <c r="I281"/>
  <c r="M281" i="15"/>
  <c r="I281"/>
  <c r="M277" i="18"/>
  <c r="I277"/>
  <c r="M277" i="15"/>
  <c r="I277"/>
  <c r="M251" i="18"/>
  <c r="I251"/>
  <c r="M251" i="15"/>
  <c r="I251"/>
  <c r="I245" i="18"/>
  <c r="I245" i="15"/>
  <c r="M107" i="18"/>
  <c r="I107"/>
  <c r="M107" i="15"/>
  <c r="I107"/>
  <c r="N17" i="18"/>
  <c r="M17"/>
  <c r="J17"/>
  <c r="I17"/>
  <c r="N17" i="15"/>
  <c r="J17"/>
  <c r="P284" i="18" l="1"/>
  <c r="L284"/>
  <c r="P256"/>
  <c r="L256"/>
  <c r="P255"/>
  <c r="L255"/>
  <c r="P254"/>
  <c r="M254"/>
  <c r="L254"/>
  <c r="I254"/>
  <c r="P266"/>
  <c r="L266"/>
  <c r="P265"/>
  <c r="M265"/>
  <c r="L265"/>
  <c r="I265"/>
  <c r="P261"/>
  <c r="L261"/>
  <c r="P260"/>
  <c r="M260"/>
  <c r="L260"/>
  <c r="I260"/>
  <c r="P250"/>
  <c r="L250"/>
  <c r="P249"/>
  <c r="L249"/>
  <c r="P248"/>
  <c r="M248"/>
  <c r="L248"/>
  <c r="I248"/>
  <c r="P254" i="15"/>
  <c r="P255"/>
  <c r="P256"/>
  <c r="L254"/>
  <c r="L255"/>
  <c r="L256"/>
  <c r="N237" i="18" l="1"/>
  <c r="J237"/>
  <c r="N209"/>
  <c r="J209"/>
  <c r="N237" i="15"/>
  <c r="J237"/>
  <c r="N209"/>
  <c r="J209"/>
  <c r="M209" i="18"/>
  <c r="I209"/>
  <c r="M237"/>
  <c r="I237"/>
  <c r="I209" i="15"/>
  <c r="M209"/>
  <c r="I237"/>
  <c r="N118"/>
  <c r="M118"/>
  <c r="J118"/>
  <c r="I118"/>
  <c r="P34" i="18"/>
  <c r="L34"/>
  <c r="P34" i="15"/>
  <c r="L34"/>
  <c r="P284"/>
  <c r="L284"/>
  <c r="K411"/>
  <c r="O411"/>
  <c r="M559" i="18" l="1"/>
  <c r="I559"/>
  <c r="M554"/>
  <c r="I554"/>
  <c r="M532"/>
  <c r="I532"/>
  <c r="M521"/>
  <c r="I521"/>
  <c r="M517"/>
  <c r="I517"/>
  <c r="M513"/>
  <c r="I513"/>
  <c r="M509"/>
  <c r="I509"/>
  <c r="M505"/>
  <c r="I505"/>
  <c r="M500"/>
  <c r="I500"/>
  <c r="M496"/>
  <c r="I496"/>
  <c r="M492"/>
  <c r="I492"/>
  <c r="M488"/>
  <c r="I488"/>
  <c r="M484"/>
  <c r="I484"/>
  <c r="M480"/>
  <c r="I480"/>
  <c r="M428"/>
  <c r="I428"/>
  <c r="M426"/>
  <c r="I426"/>
  <c r="O419"/>
  <c r="K419"/>
  <c r="O415"/>
  <c r="K415"/>
  <c r="O403"/>
  <c r="K403"/>
  <c r="O411"/>
  <c r="K411"/>
  <c r="O399"/>
  <c r="K399"/>
  <c r="O395"/>
  <c r="K395"/>
  <c r="O391"/>
  <c r="K391"/>
  <c r="I352"/>
  <c r="I351"/>
  <c r="I350"/>
  <c r="O345"/>
  <c r="K345"/>
  <c r="O344"/>
  <c r="K344"/>
  <c r="O343"/>
  <c r="K343"/>
  <c r="O340"/>
  <c r="K340"/>
  <c r="N339"/>
  <c r="J339"/>
  <c r="N338"/>
  <c r="M338"/>
  <c r="J338"/>
  <c r="I338"/>
  <c r="O334"/>
  <c r="K334"/>
  <c r="M284"/>
  <c r="I284"/>
  <c r="M280"/>
  <c r="I280"/>
  <c r="O243"/>
  <c r="K243"/>
  <c r="N242"/>
  <c r="J242"/>
  <c r="N241"/>
  <c r="M241"/>
  <c r="J241"/>
  <c r="I241"/>
  <c r="N233"/>
  <c r="J233"/>
  <c r="N232"/>
  <c r="M232"/>
  <c r="J232"/>
  <c r="I232"/>
  <c r="N228"/>
  <c r="J228"/>
  <c r="N227"/>
  <c r="M227"/>
  <c r="J227"/>
  <c r="I227"/>
  <c r="O223"/>
  <c r="K223"/>
  <c r="O221"/>
  <c r="K221"/>
  <c r="N220"/>
  <c r="J220"/>
  <c r="N219"/>
  <c r="M219"/>
  <c r="J219"/>
  <c r="I219"/>
  <c r="N215"/>
  <c r="J215"/>
  <c r="N214"/>
  <c r="M214"/>
  <c r="J214"/>
  <c r="I214"/>
  <c r="K187"/>
  <c r="N186"/>
  <c r="J186"/>
  <c r="N185"/>
  <c r="M185"/>
  <c r="J185"/>
  <c r="I185"/>
  <c r="O169"/>
  <c r="K169"/>
  <c r="N168"/>
  <c r="J168"/>
  <c r="N167"/>
  <c r="M167"/>
  <c r="J167"/>
  <c r="I167"/>
  <c r="O181"/>
  <c r="K181"/>
  <c r="N180"/>
  <c r="J180"/>
  <c r="N179"/>
  <c r="M179"/>
  <c r="J179"/>
  <c r="I179"/>
  <c r="O175"/>
  <c r="K175"/>
  <c r="N174"/>
  <c r="J174"/>
  <c r="N173"/>
  <c r="M173"/>
  <c r="J173"/>
  <c r="I173"/>
  <c r="O155"/>
  <c r="K155"/>
  <c r="N154"/>
  <c r="J154"/>
  <c r="N153"/>
  <c r="M153"/>
  <c r="J153"/>
  <c r="I153"/>
  <c r="O149"/>
  <c r="K149"/>
  <c r="N148"/>
  <c r="J148"/>
  <c r="N147"/>
  <c r="M147"/>
  <c r="J147"/>
  <c r="I147"/>
  <c r="O143"/>
  <c r="K143"/>
  <c r="N142"/>
  <c r="J142"/>
  <c r="N141"/>
  <c r="M141"/>
  <c r="J141"/>
  <c r="I141"/>
  <c r="N137"/>
  <c r="J137"/>
  <c r="N136"/>
  <c r="M136"/>
  <c r="J136"/>
  <c r="I136"/>
  <c r="O132"/>
  <c r="K132"/>
  <c r="N131"/>
  <c r="J131"/>
  <c r="N130"/>
  <c r="M130"/>
  <c r="J130"/>
  <c r="I130"/>
  <c r="O126"/>
  <c r="K126"/>
  <c r="N125"/>
  <c r="J125"/>
  <c r="N124"/>
  <c r="M124"/>
  <c r="J124"/>
  <c r="I124"/>
  <c r="O120"/>
  <c r="K120"/>
  <c r="N119"/>
  <c r="J119"/>
  <c r="N118"/>
  <c r="M118"/>
  <c r="J118"/>
  <c r="I118"/>
  <c r="O113"/>
  <c r="K113"/>
  <c r="O112"/>
  <c r="K112"/>
  <c r="N111"/>
  <c r="J111"/>
  <c r="N110"/>
  <c r="M110"/>
  <c r="J110"/>
  <c r="I110"/>
  <c r="O106"/>
  <c r="K106"/>
  <c r="N105"/>
  <c r="J105"/>
  <c r="N104"/>
  <c r="M104"/>
  <c r="J104"/>
  <c r="I104"/>
  <c r="O99"/>
  <c r="K99"/>
  <c r="N98"/>
  <c r="J98"/>
  <c r="N97"/>
  <c r="M97"/>
  <c r="J97"/>
  <c r="I97"/>
  <c r="M82"/>
  <c r="I82"/>
  <c r="O78"/>
  <c r="K78"/>
  <c r="N77"/>
  <c r="N76"/>
  <c r="M76"/>
  <c r="J76"/>
  <c r="I76"/>
  <c r="O72"/>
  <c r="O71"/>
  <c r="K71"/>
  <c r="N70"/>
  <c r="J70"/>
  <c r="N69"/>
  <c r="M69"/>
  <c r="J69"/>
  <c r="O65"/>
  <c r="K65"/>
  <c r="N64"/>
  <c r="N63"/>
  <c r="M63"/>
  <c r="I63"/>
  <c r="N59"/>
  <c r="J59"/>
  <c r="N58"/>
  <c r="M58"/>
  <c r="J58"/>
  <c r="I58"/>
  <c r="M54"/>
  <c r="I54"/>
  <c r="O49"/>
  <c r="K49"/>
  <c r="N48"/>
  <c r="J48"/>
  <c r="N47"/>
  <c r="M47"/>
  <c r="J47"/>
  <c r="I47"/>
  <c r="O43"/>
  <c r="K43"/>
  <c r="O42"/>
  <c r="K42"/>
  <c r="N41"/>
  <c r="J41"/>
  <c r="N40"/>
  <c r="M40"/>
  <c r="J40"/>
  <c r="I40"/>
  <c r="M35"/>
  <c r="I35"/>
  <c r="M30"/>
  <c r="I30"/>
  <c r="O26"/>
  <c r="K26"/>
  <c r="N20"/>
  <c r="J20"/>
  <c r="N19"/>
  <c r="M19"/>
  <c r="J19"/>
  <c r="I19"/>
  <c r="N137" i="15"/>
  <c r="J137"/>
  <c r="N136"/>
  <c r="M136"/>
  <c r="J136"/>
  <c r="I136"/>
  <c r="P260"/>
  <c r="P261"/>
  <c r="P265"/>
  <c r="P266"/>
  <c r="L260"/>
  <c r="L261"/>
  <c r="L265"/>
  <c r="L266"/>
  <c r="M227" l="1"/>
  <c r="N227"/>
  <c r="N228"/>
  <c r="I227"/>
  <c r="J227"/>
  <c r="J228"/>
  <c r="N215"/>
  <c r="J215"/>
  <c r="N214"/>
  <c r="M214"/>
  <c r="J214"/>
  <c r="I214"/>
  <c r="O415"/>
  <c r="K415"/>
  <c r="N48"/>
  <c r="N47"/>
  <c r="J48"/>
  <c r="J47"/>
  <c r="N41"/>
  <c r="J41"/>
  <c r="N40"/>
  <c r="M40"/>
  <c r="J40"/>
  <c r="I40"/>
  <c r="I232"/>
  <c r="J232"/>
  <c r="M232"/>
  <c r="N232"/>
  <c r="J233"/>
  <c r="I82"/>
  <c r="M82"/>
  <c r="L250" l="1"/>
  <c r="P250"/>
  <c r="M428"/>
  <c r="I428"/>
  <c r="M426"/>
  <c r="I426"/>
  <c r="O419"/>
  <c r="K419"/>
  <c r="O403"/>
  <c r="K403"/>
  <c r="O399"/>
  <c r="K399"/>
  <c r="O395"/>
  <c r="K395"/>
  <c r="O391"/>
  <c r="K391"/>
  <c r="I352"/>
  <c r="I351"/>
  <c r="I350"/>
  <c r="O345"/>
  <c r="K345"/>
  <c r="O344"/>
  <c r="K344"/>
  <c r="O343"/>
  <c r="K343"/>
  <c r="O340"/>
  <c r="K340"/>
  <c r="N339"/>
  <c r="J339"/>
  <c r="N338"/>
  <c r="M338"/>
  <c r="J338"/>
  <c r="I338"/>
  <c r="O334"/>
  <c r="K334"/>
  <c r="M284"/>
  <c r="I284"/>
  <c r="M280"/>
  <c r="I280"/>
  <c r="M265"/>
  <c r="I265"/>
  <c r="M260"/>
  <c r="I260"/>
  <c r="P249"/>
  <c r="L249"/>
  <c r="P248"/>
  <c r="M248"/>
  <c r="L248"/>
  <c r="I248"/>
  <c r="O243"/>
  <c r="K243"/>
  <c r="N242"/>
  <c r="J242"/>
  <c r="N241"/>
  <c r="J241"/>
  <c r="I241"/>
  <c r="O223"/>
  <c r="K223"/>
  <c r="O221"/>
  <c r="K221"/>
  <c r="N220"/>
  <c r="J220"/>
  <c r="N219"/>
  <c r="J219"/>
  <c r="I219"/>
  <c r="N199"/>
  <c r="N198"/>
  <c r="K187"/>
  <c r="N186"/>
  <c r="J186"/>
  <c r="N185"/>
  <c r="M185"/>
  <c r="J185"/>
  <c r="I185"/>
  <c r="O169"/>
  <c r="K169"/>
  <c r="N168"/>
  <c r="J168"/>
  <c r="N167"/>
  <c r="M167"/>
  <c r="J167"/>
  <c r="I167"/>
  <c r="O181"/>
  <c r="K181"/>
  <c r="N180"/>
  <c r="J180"/>
  <c r="N179"/>
  <c r="M179"/>
  <c r="J179"/>
  <c r="I179"/>
  <c r="O175"/>
  <c r="K175"/>
  <c r="N174"/>
  <c r="J174"/>
  <c r="N173"/>
  <c r="M173"/>
  <c r="J173"/>
  <c r="I173"/>
  <c r="O155"/>
  <c r="K155"/>
  <c r="N154"/>
  <c r="J154"/>
  <c r="N153"/>
  <c r="M153"/>
  <c r="J153"/>
  <c r="I153"/>
  <c r="O149"/>
  <c r="K149"/>
  <c r="N148"/>
  <c r="J148"/>
  <c r="N147"/>
  <c r="M147"/>
  <c r="J147"/>
  <c r="I147"/>
  <c r="O143"/>
  <c r="K143"/>
  <c r="N142"/>
  <c r="J142"/>
  <c r="N141"/>
  <c r="M141"/>
  <c r="J141"/>
  <c r="I141"/>
  <c r="O132"/>
  <c r="K132"/>
  <c r="N131"/>
  <c r="J131"/>
  <c r="N130"/>
  <c r="M130"/>
  <c r="J130"/>
  <c r="I130"/>
  <c r="O126"/>
  <c r="K126"/>
  <c r="N125"/>
  <c r="J125"/>
  <c r="N124"/>
  <c r="M124"/>
  <c r="J124"/>
  <c r="I124"/>
  <c r="O120"/>
  <c r="K120"/>
  <c r="N119"/>
  <c r="J119"/>
  <c r="O113"/>
  <c r="K113"/>
  <c r="M254"/>
  <c r="I254"/>
  <c r="O112"/>
  <c r="K112"/>
  <c r="N111"/>
  <c r="J111"/>
  <c r="N110"/>
  <c r="M110"/>
  <c r="J110"/>
  <c r="I110"/>
  <c r="O106"/>
  <c r="K106"/>
  <c r="N105"/>
  <c r="J105"/>
  <c r="N104"/>
  <c r="M104"/>
  <c r="J104"/>
  <c r="I104"/>
  <c r="O99"/>
  <c r="K99"/>
  <c r="N98"/>
  <c r="J98"/>
  <c r="N97"/>
  <c r="M97"/>
  <c r="J97"/>
  <c r="I97"/>
  <c r="O93"/>
  <c r="K93"/>
  <c r="N92"/>
  <c r="J92"/>
  <c r="N91"/>
  <c r="M91"/>
  <c r="J91"/>
  <c r="I91"/>
  <c r="M86"/>
  <c r="I86"/>
  <c r="O78"/>
  <c r="K78"/>
  <c r="N77"/>
  <c r="N76"/>
  <c r="M76"/>
  <c r="J76"/>
  <c r="I76"/>
  <c r="O72"/>
  <c r="N59"/>
  <c r="J59"/>
  <c r="N58"/>
  <c r="M58"/>
  <c r="J58"/>
  <c r="I58"/>
  <c r="O71"/>
  <c r="K71"/>
  <c r="N70"/>
  <c r="J70"/>
  <c r="N69"/>
  <c r="M69"/>
  <c r="J69"/>
  <c r="O65"/>
  <c r="K65"/>
  <c r="N64"/>
  <c r="N63"/>
  <c r="M63"/>
  <c r="I63"/>
  <c r="M54"/>
  <c r="I54"/>
  <c r="O49"/>
  <c r="K49"/>
  <c r="M47"/>
  <c r="I47"/>
  <c r="O43"/>
  <c r="K43"/>
  <c r="O42"/>
  <c r="K42"/>
  <c r="N20"/>
  <c r="O26"/>
  <c r="M35"/>
  <c r="N19"/>
  <c r="M19"/>
  <c r="J20"/>
  <c r="K26"/>
  <c r="I35"/>
  <c r="J19"/>
  <c r="M559"/>
  <c r="M554"/>
  <c r="M532"/>
  <c r="M521"/>
  <c r="M517"/>
  <c r="M513"/>
  <c r="M509"/>
  <c r="M505"/>
  <c r="M484"/>
  <c r="M488"/>
  <c r="M492"/>
  <c r="M496"/>
  <c r="M500"/>
  <c r="M480"/>
  <c r="I559"/>
  <c r="I554"/>
  <c r="I532"/>
  <c r="I521"/>
  <c r="I517"/>
  <c r="I513"/>
  <c r="I509"/>
  <c r="I505"/>
  <c r="I484"/>
  <c r="I488"/>
  <c r="I492"/>
  <c r="I496"/>
  <c r="I500"/>
  <c r="I480"/>
</calcChain>
</file>

<file path=xl/sharedStrings.xml><?xml version="1.0" encoding="utf-8"?>
<sst xmlns="http://schemas.openxmlformats.org/spreadsheetml/2006/main" count="9620" uniqueCount="474">
  <si>
    <t>№</t>
  </si>
  <si>
    <t>Музыкальное образование</t>
  </si>
  <si>
    <t>Музыкальное искусство эстрады</t>
  </si>
  <si>
    <t xml:space="preserve">Художественное проектирование изделий текстильной и легкой промышленности </t>
  </si>
  <si>
    <t>Физическая культура</t>
  </si>
  <si>
    <t>Биология</t>
  </si>
  <si>
    <t>Химия</t>
  </si>
  <si>
    <t>Регионоведение (по регионам)</t>
  </si>
  <si>
    <t>Международные отношения</t>
  </si>
  <si>
    <t>Социальная работа</t>
  </si>
  <si>
    <t>Таможенное дело</t>
  </si>
  <si>
    <t>Юриспруденция</t>
  </si>
  <si>
    <t>факультет Математики и информационных технологий</t>
  </si>
  <si>
    <t>Математика</t>
  </si>
  <si>
    <t xml:space="preserve">Прикладная математика и информатика </t>
  </si>
  <si>
    <t>Информационные системы и технологии</t>
  </si>
  <si>
    <t>География</t>
  </si>
  <si>
    <t>Журналистика</t>
  </si>
  <si>
    <t>Физико-технический факультет</t>
  </si>
  <si>
    <t>Организация и безопасность движения</t>
  </si>
  <si>
    <t xml:space="preserve">Экспертиза и управление недвижимостью  </t>
  </si>
  <si>
    <t xml:space="preserve">Физика </t>
  </si>
  <si>
    <t>Финансы и кредит</t>
  </si>
  <si>
    <t>Медицинский факультет</t>
  </si>
  <si>
    <t>Лечебное дело</t>
  </si>
  <si>
    <t>Педиатрия</t>
  </si>
  <si>
    <t xml:space="preserve">Стоматология  </t>
  </si>
  <si>
    <t>Медико-профилактическое дело</t>
  </si>
  <si>
    <t>Финансово-юридический колледж</t>
  </si>
  <si>
    <t>Сети связи и системы коммуникации</t>
  </si>
  <si>
    <t>Математические методы в экономике</t>
  </si>
  <si>
    <t>факультет Последипломного медицинского образования</t>
  </si>
  <si>
    <t>Узгенский медицинский колледж</t>
  </si>
  <si>
    <t>Аймак таануу (аймактар боюнча)</t>
  </si>
  <si>
    <t>Эл аралык мамилелер</t>
  </si>
  <si>
    <t>Государственное  муниципальное управление</t>
  </si>
  <si>
    <t>Бажы иши</t>
  </si>
  <si>
    <t>Колдонмо математика жана информатика</t>
  </si>
  <si>
    <t>Жол коопсуздугу жана уюштуруу</t>
  </si>
  <si>
    <t xml:space="preserve">Электроснабжение </t>
  </si>
  <si>
    <t>Электр камсыздоо</t>
  </si>
  <si>
    <t>Финансы жана кредит</t>
  </si>
  <si>
    <t>Налоги и налогообложения</t>
  </si>
  <si>
    <t>Салык жана салык салуу</t>
  </si>
  <si>
    <t>Дарылоо иши</t>
  </si>
  <si>
    <t>Адистиктердин аталышы</t>
  </si>
  <si>
    <t>Бизнес жана менеджмент факультети</t>
  </si>
  <si>
    <t>Финансы-юридикалык колледжи</t>
  </si>
  <si>
    <t>Медицинский колледж г.Ош</t>
  </si>
  <si>
    <t>Шифр</t>
  </si>
  <si>
    <t>552301.01</t>
  </si>
  <si>
    <t>552802.01</t>
  </si>
  <si>
    <t>552801.02</t>
  </si>
  <si>
    <t>552801.04</t>
  </si>
  <si>
    <t>551701.03</t>
  </si>
  <si>
    <t>550101.10</t>
  </si>
  <si>
    <t>Педагогика и методика дошкольного образования</t>
  </si>
  <si>
    <t>Педагогика и методика начального образования</t>
  </si>
  <si>
    <t>520501.03</t>
  </si>
  <si>
    <t>Менеджмент (бакалавр)</t>
  </si>
  <si>
    <t>Наименование специальностей</t>
  </si>
  <si>
    <t>Бухгалтерский учет, анализ и аудит</t>
  </si>
  <si>
    <t>Табият таануу жана география факультети</t>
  </si>
  <si>
    <t>факультет Естествознания и географии</t>
  </si>
  <si>
    <t>Бухгалтердик эсеп, анализ жана аудит</t>
  </si>
  <si>
    <t>Дизайн</t>
  </si>
  <si>
    <t>Институт непрерывного образования</t>
  </si>
  <si>
    <t xml:space="preserve">Акушерское дело </t>
  </si>
  <si>
    <t xml:space="preserve">Лечебное дело </t>
  </si>
  <si>
    <t xml:space="preserve">Сестринское дело </t>
  </si>
  <si>
    <t xml:space="preserve">Стоматология </t>
  </si>
  <si>
    <t xml:space="preserve">Стоматология ортопедическая </t>
  </si>
  <si>
    <t xml:space="preserve">Фармация </t>
  </si>
  <si>
    <t>факультет Руской филологии</t>
  </si>
  <si>
    <t>факультет Кыргызской филологии и журналистики</t>
  </si>
  <si>
    <t>Стоматология ортопедическая</t>
  </si>
  <si>
    <t>Банковское дело</t>
  </si>
  <si>
    <t xml:space="preserve">Правоведение </t>
  </si>
  <si>
    <t>-</t>
  </si>
  <si>
    <t>Математика жана маалымат технологиялары факультети</t>
  </si>
  <si>
    <t>Медицина-профилактикалык иш</t>
  </si>
  <si>
    <t>Кыргыз филологиясы жана журналистика факультети</t>
  </si>
  <si>
    <t>Орус филологиясы факультети</t>
  </si>
  <si>
    <t>Сестралык иш</t>
  </si>
  <si>
    <t>Банк иши</t>
  </si>
  <si>
    <t>Укук таануу</t>
  </si>
  <si>
    <t>факультет Бизнес и менеджмент</t>
  </si>
  <si>
    <t>служ.тел: 0(3222) 7-70-93</t>
  </si>
  <si>
    <t>факультет Международных отношений</t>
  </si>
  <si>
    <t>факультет Иностранных языков</t>
  </si>
  <si>
    <t>факультeт Искусств</t>
  </si>
  <si>
    <t>факультeт Педагогики  и физической культуры</t>
  </si>
  <si>
    <t>Искусство костюма и текстиля</t>
  </si>
  <si>
    <t>Лингвистика</t>
  </si>
  <si>
    <t>Менеджмент</t>
  </si>
  <si>
    <t>Экономика</t>
  </si>
  <si>
    <t>Экономика и бухгалтерский учет</t>
  </si>
  <si>
    <t>Финансы (по отраслям)</t>
  </si>
  <si>
    <t>Налоги и налогооблажения</t>
  </si>
  <si>
    <t>Бизнес управление</t>
  </si>
  <si>
    <t>Торговое дело</t>
  </si>
  <si>
    <t>Бизнес информатика</t>
  </si>
  <si>
    <t>Коммерция</t>
  </si>
  <si>
    <t>Управление персоналом</t>
  </si>
  <si>
    <t>Логистика</t>
  </si>
  <si>
    <t>Искусство факультети</t>
  </si>
  <si>
    <t>Костюм жана текстиль искусствосу</t>
  </si>
  <si>
    <t>Чет тилдер факультети</t>
  </si>
  <si>
    <t>Дене-тарбия</t>
  </si>
  <si>
    <t>Медициналык колледж</t>
  </si>
  <si>
    <t>Экономика (бухгалтерский учет)</t>
  </si>
  <si>
    <t>Проректор по экономике и финансам</t>
  </si>
  <si>
    <t>Курс</t>
  </si>
  <si>
    <t>Для граждан КР</t>
  </si>
  <si>
    <t>Для граждан СНГ</t>
  </si>
  <si>
    <t>Для иностранных граждан</t>
  </si>
  <si>
    <t>СТОИМОСТЬ ОБРАЗОВАТЕЛЬНОЙ УСЛУГИ</t>
  </si>
  <si>
    <t>Дистант</t>
  </si>
  <si>
    <t>Химия (химик, эксперт-криминалист)</t>
  </si>
  <si>
    <t xml:space="preserve">СТОИМОСТЬ ОБРАЗОВАТЕЛЬНОЙ УСЛУГИ </t>
  </si>
  <si>
    <t>ВЫСШЕЕ ПРОФЕССИОНАЛЬНОЕ ОБРАЗОВАНИЕ</t>
  </si>
  <si>
    <t>Очная</t>
  </si>
  <si>
    <t>Заочная</t>
  </si>
  <si>
    <t>Вечерняя</t>
  </si>
  <si>
    <t>Туризм</t>
  </si>
  <si>
    <t>Изобразительное искусство</t>
  </si>
  <si>
    <t>Электроэнергетика и электротехника</t>
  </si>
  <si>
    <t>Акушердик иш</t>
  </si>
  <si>
    <t>Ортопедиялык стоматология</t>
  </si>
  <si>
    <t>Күндүз</t>
  </si>
  <si>
    <t>Сырттан</t>
  </si>
  <si>
    <t>Кечки</t>
  </si>
  <si>
    <t>КР жарандары үчүн</t>
  </si>
  <si>
    <t>КМШ жарандары үчүн</t>
  </si>
  <si>
    <t>Чет өлкөлүк жарандар үчүн</t>
  </si>
  <si>
    <t>БИЛИМ БЕРҮҮ КЫЗМАТТАРЫНЫН БААСЫ</t>
  </si>
  <si>
    <t>Финансы (тармактар боюнча)</t>
  </si>
  <si>
    <t>Экономика и бухгалтердик эсеп</t>
  </si>
  <si>
    <t>Эстраданын музыкалык искусствосу</t>
  </si>
  <si>
    <t>Музыкалык билим берүү</t>
  </si>
  <si>
    <t>Педагогика жана дене тарбия факультети</t>
  </si>
  <si>
    <t>ЖОГОРКУ КЕСИПТИК БИЛИМ БЕРҮҮ</t>
  </si>
  <si>
    <t>Көркөм искусствосу жана чийүү</t>
  </si>
  <si>
    <t>Башталгыч билим берүүнүн педагогикасы жана методикасы</t>
  </si>
  <si>
    <t>Социалдык иш жүргүзүү</t>
  </si>
  <si>
    <t>Информациалык системалар технологиялар</t>
  </si>
  <si>
    <t>Колдонмо информатика</t>
  </si>
  <si>
    <t>Коммуникация системалары жана байланыш түйүндөрү</t>
  </si>
  <si>
    <t>Кыймылсыз мүлктү башкаруу жана экспертизалоо</t>
  </si>
  <si>
    <t>Электроэнергетика жана электротехника</t>
  </si>
  <si>
    <t>Мамлекеттик жана муниципалдык башкаруу</t>
  </si>
  <si>
    <t>Бизнес жана башкаруу</t>
  </si>
  <si>
    <t>Персоналды башкаруу</t>
  </si>
  <si>
    <t>Медициналык факультет</t>
  </si>
  <si>
    <t>Эл аралык байланыштар факультети</t>
  </si>
  <si>
    <t>Өзгөн медициналык колледжи</t>
  </si>
  <si>
    <t>Дипломдон кийинки билим берүү факультети</t>
  </si>
  <si>
    <t>Физика-техникалык факультет</t>
  </si>
  <si>
    <t>Фармация</t>
  </si>
  <si>
    <t>Үзгүлтүксүз билим берүү институту</t>
  </si>
  <si>
    <t>060101</t>
  </si>
  <si>
    <t>060102</t>
  </si>
  <si>
    <t>060105</t>
  </si>
  <si>
    <t>060106</t>
  </si>
  <si>
    <t>060108</t>
  </si>
  <si>
    <t>030503</t>
  </si>
  <si>
    <t>080106</t>
  </si>
  <si>
    <t>080107</t>
  </si>
  <si>
    <t>080108</t>
  </si>
  <si>
    <t>080110</t>
  </si>
  <si>
    <t>230109</t>
  </si>
  <si>
    <t>070602</t>
  </si>
  <si>
    <t>Китаеведение</t>
  </si>
  <si>
    <t>Кытай таануу</t>
  </si>
  <si>
    <t>Инноватика</t>
  </si>
  <si>
    <t>Инфокоммуникационные технологии и системы связи</t>
  </si>
  <si>
    <t>8 мес.</t>
  </si>
  <si>
    <t>Стоимость услуги</t>
  </si>
  <si>
    <t>Аталышы</t>
  </si>
  <si>
    <t>Баасы</t>
  </si>
  <si>
    <t>Соода иши</t>
  </si>
  <si>
    <t>Абитуриенттердин документтерин кабыл алуу</t>
  </si>
  <si>
    <t>Право записи документов</t>
  </si>
  <si>
    <t xml:space="preserve">Матемматика </t>
  </si>
  <si>
    <t xml:space="preserve">Колдонмо математика жана информатика </t>
  </si>
  <si>
    <t xml:space="preserve">Биология </t>
  </si>
  <si>
    <t xml:space="preserve">География </t>
  </si>
  <si>
    <t>Саясат таануу</t>
  </si>
  <si>
    <t xml:space="preserve">Филология </t>
  </si>
  <si>
    <t>Лингвистика (котормо жана котормо таануу)</t>
  </si>
  <si>
    <t xml:space="preserve">Теология </t>
  </si>
  <si>
    <t xml:space="preserve">Аймак таануу </t>
  </si>
  <si>
    <t>Социалдык иштер</t>
  </si>
  <si>
    <t xml:space="preserve">Костюм жана текстиль искуствосу </t>
  </si>
  <si>
    <t>Физико-техничекский факультет</t>
  </si>
  <si>
    <t xml:space="preserve">Полиграфический … </t>
  </si>
  <si>
    <t>ПРЕЙСКУРАНТ ЦЕН НА 2014- 2015 УЧЕБНЫЙ ГОД</t>
  </si>
  <si>
    <t xml:space="preserve">Отдел магистратура </t>
  </si>
  <si>
    <t>Социалдык-экономикалык билим берүү (тарых мугалими)</t>
  </si>
  <si>
    <t>Полиграфическое производство</t>
  </si>
  <si>
    <t>261203</t>
  </si>
  <si>
    <t>Институт Конфуций</t>
  </si>
  <si>
    <t xml:space="preserve">Конфуций институту </t>
  </si>
  <si>
    <t>Ординатура</t>
  </si>
  <si>
    <t xml:space="preserve">Интернатура </t>
  </si>
  <si>
    <t>Обучение клинических ординаторов  по акушерству и гинекологии и общей хирургии</t>
  </si>
  <si>
    <t>Обучение клинических ординаторов  по хирургическим дисциплинам</t>
  </si>
  <si>
    <t>Обучение клинических  интернов по акушерству и гинекологии и общей хирургии</t>
  </si>
  <si>
    <t>Акушердик жана гинекология, жалпы хирургия боюнча клиникалык ординаторлорду  окутуу</t>
  </si>
  <si>
    <t xml:space="preserve">Ординатура </t>
  </si>
  <si>
    <t xml:space="preserve">Математика </t>
  </si>
  <si>
    <t xml:space="preserve">Политология </t>
  </si>
  <si>
    <t>Лингвистика (Перевод и переводоведение)</t>
  </si>
  <si>
    <t>Регионоведение</t>
  </si>
  <si>
    <t xml:space="preserve">Социальная работа </t>
  </si>
  <si>
    <t xml:space="preserve">Искусство костюма и текстиля </t>
  </si>
  <si>
    <t>060109</t>
  </si>
  <si>
    <t>Наименование услуг</t>
  </si>
  <si>
    <r>
      <t xml:space="preserve">Художественное образование </t>
    </r>
    <r>
      <rPr>
        <i/>
        <sz val="10"/>
        <rFont val="Times New Roman"/>
        <family val="1"/>
        <charset val="204"/>
      </rPr>
      <t>(музыкальное искусство, изобразительное искусство)</t>
    </r>
  </si>
  <si>
    <t>Физико-математическое образование (математика)</t>
  </si>
  <si>
    <t>Физико-математическое образование (физика)</t>
  </si>
  <si>
    <t>Социально-экономическое образование  (история)</t>
  </si>
  <si>
    <t>Физика-математикалык билим берүү (математика)</t>
  </si>
  <si>
    <t>Физика-математикалык билим берүү (физика)</t>
  </si>
  <si>
    <t xml:space="preserve"> «СОГЛАСОВАНО»</t>
  </si>
  <si>
    <t xml:space="preserve"> «УТВЕРЖДАЮ»</t>
  </si>
  <si>
    <t>ПРЕЙСКУРАНТ ТАРИФОВ</t>
  </si>
  <si>
    <t>на платные образовательные услуги оказываемые Ошским государственным университетом</t>
  </si>
  <si>
    <t>(в сомах)</t>
  </si>
  <si>
    <t xml:space="preserve"> «МАКУЛДАШЫЛДЫ»</t>
  </si>
  <si>
    <t xml:space="preserve"> «БЕКИТЕМИН»</t>
  </si>
  <si>
    <t>ОШ МАМЛЕКЕТТИК УНИВЕРСИТЕТИ</t>
  </si>
  <si>
    <t>ТАРИФТЕРДИН  ПРЕЙСКУРАНТЫ</t>
  </si>
  <si>
    <t>(сом)</t>
  </si>
  <si>
    <t>Мектепке чейинки билим берүү  (9 -11 кл. базасында)</t>
  </si>
  <si>
    <t>Дошкольное образование (на базе 9 -11 кл.)</t>
  </si>
  <si>
    <t>Преподавание в начальных классах (на базе 9 -11 кл.)</t>
  </si>
  <si>
    <t>Дене-тарбиясы  (9- 11 кл. базасында)</t>
  </si>
  <si>
    <t>Башталгыч класстарга билим берүү (9 -11 кл. базасында)</t>
  </si>
  <si>
    <t>050704</t>
  </si>
  <si>
    <t>050709</t>
  </si>
  <si>
    <t>050720</t>
  </si>
  <si>
    <t>Технология транспортных процессов</t>
  </si>
  <si>
    <t>Транспорттук жараяндардын технологиясы</t>
  </si>
  <si>
    <t>Экономикадагы математикалык усулдар</t>
  </si>
  <si>
    <t>Экономика (бухгалтерский учет, анализ и аудит)</t>
  </si>
  <si>
    <t>Экономика (математические методы в экономике)</t>
  </si>
  <si>
    <t>Менеджмент организации</t>
  </si>
  <si>
    <t>Уюмдун менеджменти</t>
  </si>
  <si>
    <t xml:space="preserve">Департамент магистратуры </t>
  </si>
  <si>
    <t>Магистратура департаменти</t>
  </si>
  <si>
    <t>Дизайн (дизайн одежды)</t>
  </si>
  <si>
    <t>Лицейы</t>
  </si>
  <si>
    <t>Билим, Ыйман</t>
  </si>
  <si>
    <t>9 кл.</t>
  </si>
  <si>
    <t>10 кл.</t>
  </si>
  <si>
    <t>11 кл.</t>
  </si>
  <si>
    <t xml:space="preserve"> </t>
  </si>
  <si>
    <t xml:space="preserve">     Исполнитель:</t>
  </si>
  <si>
    <t>Кездеме буюмдарын жана жеңил өнөр-жайында көркөм сүрөттөө долборлоо</t>
  </si>
  <si>
    <t xml:space="preserve">Мектепке чейинки билим берүүнүн педагогикасы жана методикасы </t>
  </si>
  <si>
    <t>Геодезия жана дистанттык зондирлөө (колдонмо геодезия)</t>
  </si>
  <si>
    <t>Инфокоммуникациялык технологиялар жана байланыштар системалары</t>
  </si>
  <si>
    <t>Хирургиялык дисциплиналар боюнча клиникалык ординаторлорду окутуу</t>
  </si>
  <si>
    <t>Эсептөө техникасын жана автоматташтырылган системаларды программалык камсыздоо (ПОВТАС)</t>
  </si>
  <si>
    <t>Дизайн (кийимдин дизайнери)</t>
  </si>
  <si>
    <t>ОшМУнун экономика жана финансы боюнча проректору</t>
  </si>
  <si>
    <t>Т. Эркебаев</t>
  </si>
  <si>
    <t>А. Абдыкеримов</t>
  </si>
  <si>
    <t>История (история, историк)</t>
  </si>
  <si>
    <t>Тарых  (тарых, тарыхчы)</t>
  </si>
  <si>
    <r>
      <t xml:space="preserve">Көркөм билим берүү </t>
    </r>
    <r>
      <rPr>
        <i/>
        <sz val="10"/>
        <rFont val="Arial Cyr"/>
        <charset val="204"/>
      </rPr>
      <t>(музыкалык искусство, көркөм өнөр искусствосу)</t>
    </r>
  </si>
  <si>
    <r>
      <t xml:space="preserve">Педагогика </t>
    </r>
    <r>
      <rPr>
        <i/>
        <sz val="10"/>
        <rFont val="Times New Roman"/>
        <family val="1"/>
        <charset val="204"/>
      </rPr>
      <t>(начальное образование, дошкольное образование, физическая культура)</t>
    </r>
  </si>
  <si>
    <r>
      <t xml:space="preserve">Педагогика </t>
    </r>
    <r>
      <rPr>
        <i/>
        <sz val="10"/>
        <rFont val="Times New Roman"/>
        <family val="1"/>
        <charset val="204"/>
      </rPr>
      <t>(башталгыч билим берүү, мектепке чейинки билим берүү, дене тарбия)</t>
    </r>
  </si>
  <si>
    <r>
      <t xml:space="preserve">Химия </t>
    </r>
    <r>
      <rPr>
        <i/>
        <sz val="10"/>
        <rFont val="Times New Roman"/>
        <family val="1"/>
        <charset val="204"/>
      </rPr>
      <t>(химик, эксперт-криминалист)</t>
    </r>
  </si>
  <si>
    <r>
      <t xml:space="preserve">Естественнонаучное образование </t>
    </r>
    <r>
      <rPr>
        <i/>
        <sz val="8"/>
        <rFont val="Times New Roman"/>
        <family val="1"/>
        <charset val="204"/>
      </rPr>
      <t>(химия, география, биология, химия-биология, экология)</t>
    </r>
  </si>
  <si>
    <r>
      <t xml:space="preserve">Табигый илим боюнча билим берүү </t>
    </r>
    <r>
      <rPr>
        <i/>
        <sz val="8"/>
        <rFont val="Times New Roman"/>
        <family val="1"/>
        <charset val="204"/>
      </rPr>
      <t>(химия, география, биология, химия-биология, экология)</t>
    </r>
  </si>
  <si>
    <r>
      <t xml:space="preserve">Геодезия и дистанционное зондирование </t>
    </r>
    <r>
      <rPr>
        <i/>
        <sz val="10"/>
        <rFont val="Times New Roman"/>
        <family val="1"/>
        <charset val="204"/>
      </rPr>
      <t>(прикладная геодезия)</t>
    </r>
  </si>
  <si>
    <r>
      <t xml:space="preserve">Экология и природопользование </t>
    </r>
    <r>
      <rPr>
        <i/>
        <sz val="10"/>
        <rFont val="Times New Roman"/>
        <family val="1"/>
        <charset val="204"/>
      </rPr>
      <t xml:space="preserve">(экология) </t>
    </r>
  </si>
  <si>
    <r>
      <t xml:space="preserve">Экология жана табигатты пайдалануу </t>
    </r>
    <r>
      <rPr>
        <i/>
        <sz val="10"/>
        <rFont val="Arial Cyr"/>
        <charset val="204"/>
      </rPr>
      <t xml:space="preserve">(экология) </t>
    </r>
  </si>
  <si>
    <r>
      <t xml:space="preserve">Социально-экономическое образование </t>
    </r>
    <r>
      <rPr>
        <i/>
        <sz val="10"/>
        <rFont val="Times New Roman"/>
        <family val="1"/>
        <charset val="204"/>
      </rPr>
      <t>(учитель истории)</t>
    </r>
  </si>
  <si>
    <r>
      <t xml:space="preserve">Информатика  </t>
    </r>
    <r>
      <rPr>
        <i/>
        <sz val="10"/>
        <rFont val="Times New Roman"/>
        <family val="1"/>
        <charset val="204"/>
      </rPr>
      <t>(автоматизированные системы обработки информации и управления)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</si>
  <si>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(информатика)</t>
    </r>
  </si>
  <si>
    <r>
      <t xml:space="preserve">Информатика </t>
    </r>
    <r>
      <rPr>
        <i/>
        <sz val="10"/>
        <rFont val="Times New Roman"/>
        <family val="1"/>
        <charset val="204"/>
      </rPr>
      <t>(информацияларды иштетуунун жана башкарууну автоматташтырылган системалары)</t>
    </r>
  </si>
  <si>
    <r>
      <rPr>
        <sz val="10"/>
        <rFont val="Times New Roman"/>
        <family val="1"/>
        <charset val="204"/>
      </rPr>
      <t xml:space="preserve">Физика-математикалык билим беруу </t>
    </r>
    <r>
      <rPr>
        <i/>
        <sz val="10"/>
        <rFont val="Times New Roman"/>
        <family val="1"/>
        <charset val="204"/>
      </rPr>
      <t>(информатика)</t>
    </r>
  </si>
  <si>
    <r>
      <t>Информатика и вычислителная техника (ПОВТАС -</t>
    </r>
    <r>
      <rPr>
        <i/>
        <sz val="8"/>
        <rFont val="Times New Roman"/>
        <family val="1"/>
        <charset val="204"/>
      </rPr>
      <t>программное обеспечение вычислительной техники и автоматизированных систем</t>
    </r>
    <r>
      <rPr>
        <sz val="8"/>
        <rFont val="Times New Roman"/>
        <family val="1"/>
        <charset val="204"/>
      </rPr>
      <t>)</t>
    </r>
  </si>
  <si>
    <r>
      <t xml:space="preserve">Эсептоо техникасы жана информатика </t>
    </r>
    <r>
      <rPr>
        <i/>
        <sz val="10"/>
        <rFont val="Times New Roman"/>
        <family val="1"/>
        <charset val="204"/>
      </rPr>
      <t>(эсептөө техникаларын жана автоматташтырылган системаларды программалык камсыздоо</t>
    </r>
    <r>
      <rPr>
        <sz val="10"/>
        <rFont val="Times New Roman"/>
        <family val="1"/>
        <charset val="204"/>
      </rPr>
      <t xml:space="preserve"> -ПОВТАС)</t>
    </r>
  </si>
  <si>
    <r>
      <t>Прикладная информатика</t>
    </r>
    <r>
      <rPr>
        <i/>
        <sz val="10"/>
        <rFont val="Times New Roman"/>
        <family val="1"/>
        <charset val="204"/>
      </rPr>
      <t xml:space="preserve"> (по направлениям)</t>
    </r>
  </si>
  <si>
    <r>
      <t xml:space="preserve">Филологическое образаование </t>
    </r>
    <r>
      <rPr>
        <i/>
        <sz val="10"/>
        <rFont val="Times New Roman"/>
        <family val="1"/>
        <charset val="204"/>
      </rPr>
      <t>(государственный язык в некыргызских  учреждениях  образования)</t>
    </r>
  </si>
  <si>
    <r>
      <rPr>
        <sz val="10"/>
        <rFont val="Times New Roman"/>
        <family val="1"/>
        <charset val="204"/>
      </rPr>
      <t>Филологиялык билим беруу</t>
    </r>
    <r>
      <rPr>
        <i/>
        <sz val="10"/>
        <rFont val="Times New Roman"/>
        <family val="1"/>
        <charset val="204"/>
      </rPr>
      <t xml:space="preserve"> (мамлекеттик тили кыргыз тилинде окутулбаган билим берүү мекемелеринде)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</si>
  <si>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(кыргызский язык и литература)</t>
    </r>
  </si>
  <si>
    <r>
      <t xml:space="preserve">Филологиялык билим беруу </t>
    </r>
    <r>
      <rPr>
        <i/>
        <sz val="10"/>
        <rFont val="Times New Roman"/>
        <family val="1"/>
        <charset val="204"/>
      </rPr>
      <t>(кыргыз тили жана адабияты)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</si>
  <si>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(узбекский язык и литература)</t>
    </r>
  </si>
  <si>
    <r>
      <t xml:space="preserve">Филологиялык билим беруу </t>
    </r>
    <r>
      <rPr>
        <i/>
        <sz val="10"/>
        <rFont val="Times New Roman"/>
        <family val="1"/>
        <charset val="204"/>
      </rPr>
      <t>(озбек тили жана адабияты)</t>
    </r>
  </si>
  <si>
    <r>
      <t xml:space="preserve">Лингвистика </t>
    </r>
    <r>
      <rPr>
        <i/>
        <sz val="10"/>
        <rFont val="Times New Roman"/>
        <family val="1"/>
        <charset val="204"/>
      </rPr>
      <t>(теория и методика преподавания  иностранных языков и культур)</t>
    </r>
  </si>
  <si>
    <r>
      <t xml:space="preserve">Лингивистика </t>
    </r>
    <r>
      <rPr>
        <i/>
        <sz val="10"/>
        <rFont val="Arial Cyr"/>
        <charset val="204"/>
      </rPr>
      <t>(чет тилдери жана маданиятынын теориясы жана методикасы)</t>
    </r>
  </si>
  <si>
    <r>
      <t xml:space="preserve">Филологическое образаование </t>
    </r>
    <r>
      <rPr>
        <i/>
        <sz val="10"/>
        <rFont val="Times New Roman"/>
        <family val="1"/>
        <charset val="204"/>
      </rPr>
      <t>(русский язык и литература)</t>
    </r>
  </si>
  <si>
    <r>
      <t xml:space="preserve">Филологиялык билим беруу </t>
    </r>
    <r>
      <rPr>
        <i/>
        <sz val="10"/>
        <rFont val="Times New Roman"/>
        <family val="1"/>
        <charset val="204"/>
      </rPr>
      <t>(орус тили жана адабияты)</t>
    </r>
  </si>
  <si>
    <r>
      <t xml:space="preserve">Физико-математические науки и фундаментальная информатика </t>
    </r>
    <r>
      <rPr>
        <i/>
        <sz val="10"/>
        <rFont val="Times New Roman"/>
        <family val="1"/>
        <charset val="204"/>
      </rPr>
      <t>(радиофизика)</t>
    </r>
  </si>
  <si>
    <r>
      <t xml:space="preserve">Физика- математикалык илимдер жана фундаменталдык информатика </t>
    </r>
    <r>
      <rPr>
        <i/>
        <sz val="10"/>
        <rFont val="Times New Roman"/>
        <family val="1"/>
        <charset val="204"/>
      </rPr>
      <t>(радиофизика)</t>
    </r>
  </si>
  <si>
    <r>
      <t xml:space="preserve">Электроэнергетика жана электро техника </t>
    </r>
    <r>
      <rPr>
        <i/>
        <sz val="10"/>
        <rFont val="Times New Roman"/>
        <family val="1"/>
        <charset val="204"/>
      </rPr>
      <t>(энергиянын альтернативдүү булактары)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</si>
  <si>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(английский язык)</t>
    </r>
  </si>
  <si>
    <r>
      <t xml:space="preserve">Филологиялык  билим беруу </t>
    </r>
    <r>
      <rPr>
        <i/>
        <sz val="10"/>
        <rFont val="Times New Roman"/>
        <family val="1"/>
        <charset val="204"/>
      </rPr>
      <t>(англис тили)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</si>
  <si>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(немецкий язык)</t>
    </r>
  </si>
  <si>
    <r>
      <t>Филологиялык  билим беруу</t>
    </r>
    <r>
      <rPr>
        <i/>
        <sz val="10"/>
        <rFont val="Times New Roman"/>
        <family val="1"/>
        <charset val="204"/>
      </rPr>
      <t xml:space="preserve"> (немец тили)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</si>
  <si>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(французский язык)</t>
    </r>
  </si>
  <si>
    <r>
      <t xml:space="preserve">Филологиялык  билим беруу </t>
    </r>
    <r>
      <rPr>
        <i/>
        <sz val="10"/>
        <rFont val="Times New Roman"/>
        <family val="1"/>
        <charset val="204"/>
      </rPr>
      <t>(француз тили)</t>
    </r>
  </si>
  <si>
    <r>
      <t xml:space="preserve">Лингвистика </t>
    </r>
    <r>
      <rPr>
        <i/>
        <sz val="10"/>
        <rFont val="Times New Roman"/>
        <family val="1"/>
        <charset val="204"/>
      </rPr>
      <t>(перевод и переводоведение)</t>
    </r>
  </si>
  <si>
    <r>
      <t xml:space="preserve">Лингвистика </t>
    </r>
    <r>
      <rPr>
        <i/>
        <sz val="10"/>
        <rFont val="Times New Roman"/>
        <family val="1"/>
        <charset val="204"/>
      </rPr>
      <t>(котормо жана котормочулук)</t>
    </r>
  </si>
  <si>
    <r>
      <t xml:space="preserve">Лингвистика </t>
    </r>
    <r>
      <rPr>
        <i/>
        <sz val="10"/>
        <rFont val="Times New Roman"/>
        <family val="1"/>
        <charset val="204"/>
      </rPr>
      <t>(китайский язык)</t>
    </r>
  </si>
  <si>
    <r>
      <t xml:space="preserve">Лингвистика </t>
    </r>
    <r>
      <rPr>
        <i/>
        <sz val="10"/>
        <rFont val="Times New Roman"/>
        <family val="1"/>
        <charset val="204"/>
      </rPr>
      <t xml:space="preserve"> (кытай тили)</t>
    </r>
  </si>
  <si>
    <r>
      <t xml:space="preserve">Экономика </t>
    </r>
    <r>
      <rPr>
        <i/>
        <sz val="10"/>
        <rFont val="Times New Roman"/>
        <family val="1"/>
        <charset val="204"/>
      </rPr>
      <t>(налоги и налогообложения)</t>
    </r>
  </si>
  <si>
    <r>
      <t xml:space="preserve">Экономика </t>
    </r>
    <r>
      <rPr>
        <i/>
        <sz val="10"/>
        <rFont val="Times New Roman"/>
        <family val="1"/>
        <charset val="204"/>
      </rPr>
      <t>(математические методы в экономике)</t>
    </r>
  </si>
  <si>
    <r>
      <t>Экономика</t>
    </r>
    <r>
      <rPr>
        <i/>
        <sz val="10"/>
        <rFont val="Times New Roman"/>
        <family val="1"/>
        <charset val="204"/>
      </rPr>
      <t xml:space="preserve"> (экономика и управление на предприятии)</t>
    </r>
  </si>
  <si>
    <r>
      <t xml:space="preserve">Экономика </t>
    </r>
    <r>
      <rPr>
        <i/>
        <sz val="10"/>
        <rFont val="Times New Roman"/>
        <family val="1"/>
        <charset val="204"/>
      </rPr>
      <t>(финансы и кредит)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</si>
  <si>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(бухгалтерский учет, анализ и аудит)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</si>
  <si>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(бухгалтердик эсеп, анализ жана аудит)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</si>
  <si>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(финансы жана кредит)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</si>
  <si>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(ишканадагы башкаруу жана экономика)</t>
    </r>
  </si>
  <si>
    <r>
      <t xml:space="preserve">Экономика </t>
    </r>
    <r>
      <rPr>
        <i/>
        <sz val="10"/>
        <rFont val="Times New Roman"/>
        <family val="1"/>
        <charset val="204"/>
      </rPr>
      <t>(экономикадагы математикалык усулдар)</t>
    </r>
  </si>
  <si>
    <r>
      <t xml:space="preserve">Экономика </t>
    </r>
    <r>
      <rPr>
        <i/>
        <sz val="10"/>
        <rFont val="Times New Roman"/>
        <family val="1"/>
        <charset val="204"/>
      </rPr>
      <t>(салык жана салык салуу)</t>
    </r>
  </si>
  <si>
    <r>
      <t>Экономика и управление на предприятии</t>
    </r>
    <r>
      <rPr>
        <i/>
        <sz val="10"/>
        <rFont val="Times New Roman"/>
        <family val="1"/>
        <charset val="204"/>
      </rPr>
      <t xml:space="preserve"> (по отраслям)</t>
    </r>
  </si>
  <si>
    <r>
      <t>Ишканадагы башкаруу жана экономика</t>
    </r>
    <r>
      <rPr>
        <i/>
        <sz val="10"/>
        <rFont val="Times New Roman"/>
        <family val="1"/>
        <charset val="204"/>
      </rPr>
      <t xml:space="preserve"> (тармактар боюнча)</t>
    </r>
  </si>
  <si>
    <t>Обучение клинических ординаторов  по терапевтическим дисциплинам</t>
  </si>
  <si>
    <t>Терепиялык дисциплиналар боюнча клиникалык  ординаторлорду окутуу</t>
  </si>
  <si>
    <r>
      <t xml:space="preserve">Естественнонаучное образование </t>
    </r>
    <r>
      <rPr>
        <i/>
        <sz val="10"/>
        <rFont val="Times New Roman"/>
        <family val="1"/>
        <charset val="204"/>
      </rPr>
      <t>(биология)</t>
    </r>
  </si>
  <si>
    <r>
      <t>Филологиялык билим беруу</t>
    </r>
    <r>
      <rPr>
        <i/>
        <sz val="10"/>
        <rFont val="Times New Roman"/>
        <family val="1"/>
        <charset val="204"/>
      </rPr>
      <t xml:space="preserve"> (кыргыз тили жана адабияты)</t>
    </r>
  </si>
  <si>
    <r>
      <t xml:space="preserve">Табигый илим боюнча билим берүү </t>
    </r>
    <r>
      <rPr>
        <i/>
        <sz val="10"/>
        <rFont val="Times New Roman"/>
        <family val="1"/>
        <charset val="204"/>
      </rPr>
      <t>(биология)</t>
    </r>
  </si>
  <si>
    <r>
      <t xml:space="preserve">Физика-математикалык билим беруу </t>
    </r>
    <r>
      <rPr>
        <i/>
        <sz val="10"/>
        <rFont val="Times New Roman"/>
        <family val="1"/>
        <charset val="204"/>
      </rPr>
      <t>(информатика)</t>
    </r>
  </si>
  <si>
    <r>
      <t xml:space="preserve">Педагогика </t>
    </r>
    <r>
      <rPr>
        <i/>
        <sz val="10"/>
        <rFont val="Times New Roman"/>
        <family val="1"/>
        <charset val="204"/>
      </rPr>
      <t>(педагогика и методика начального образования)</t>
    </r>
  </si>
  <si>
    <r>
      <t xml:space="preserve">Педагогика </t>
    </r>
    <r>
      <rPr>
        <i/>
        <sz val="10"/>
        <rFont val="Times New Roman"/>
        <family val="1"/>
        <charset val="204"/>
      </rPr>
      <t>(башталгыч билим берүүнүн педагогикасы жана методикасы)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</si>
  <si>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(русский язык и литература)</t>
    </r>
  </si>
  <si>
    <r>
      <t xml:space="preserve">ПОВТАС </t>
    </r>
    <r>
      <rPr>
        <sz val="8"/>
        <rFont val="Times New Roman"/>
        <family val="1"/>
        <charset val="204"/>
      </rPr>
      <t>(программное обеспечение вычислительной техники и автоматизированных систем)</t>
    </r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</si>
  <si>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>1. Студенты, обучающиеся  2,5; 3,5 лет, последний год оплату производят в размере 50%</t>
    </r>
  </si>
  <si>
    <r>
      <t>Табигый-илимий билим беруу (</t>
    </r>
    <r>
      <rPr>
        <i/>
        <sz val="10"/>
        <rFont val="Times New Roman"/>
        <family val="1"/>
        <charset val="204"/>
      </rPr>
      <t>биология, химия, география,  экология</t>
    </r>
    <r>
      <rPr>
        <sz val="10"/>
        <rFont val="Times New Roman"/>
        <family val="1"/>
        <charset val="204"/>
      </rPr>
      <t>)</t>
    </r>
  </si>
  <si>
    <r>
      <t>Физика-математикалык билим беуу (</t>
    </r>
    <r>
      <rPr>
        <i/>
        <sz val="10"/>
        <rFont val="Times New Roman"/>
        <family val="1"/>
        <charset val="204"/>
      </rPr>
      <t>математика, информатика, физика</t>
    </r>
    <r>
      <rPr>
        <sz val="10"/>
        <rFont val="Times New Roman"/>
        <family val="1"/>
        <charset val="204"/>
      </rPr>
      <t>)</t>
    </r>
  </si>
  <si>
    <r>
      <t xml:space="preserve">Филологиялык- билим беруу </t>
    </r>
    <r>
      <rPr>
        <i/>
        <sz val="10"/>
        <rFont val="Times New Roman"/>
        <family val="1"/>
        <charset val="204"/>
      </rPr>
      <t>(кыргыз тили жана адабияты, орус тили жана адабияты, чет тили</t>
    </r>
    <r>
      <rPr>
        <sz val="10"/>
        <rFont val="Times New Roman"/>
        <family val="1"/>
        <charset val="204"/>
      </rPr>
      <t>)</t>
    </r>
  </si>
  <si>
    <r>
      <t>Социалдык-экономикалык билим беруу (</t>
    </r>
    <r>
      <rPr>
        <i/>
        <sz val="10"/>
        <rFont val="Times New Roman"/>
        <family val="1"/>
        <charset val="204"/>
      </rPr>
      <t>тарых</t>
    </r>
    <r>
      <rPr>
        <sz val="10"/>
        <rFont val="Times New Roman"/>
        <family val="1"/>
        <charset val="204"/>
      </rPr>
      <t>)</t>
    </r>
  </si>
  <si>
    <r>
      <t>Корком билим беруу (</t>
    </r>
    <r>
      <rPr>
        <i/>
        <sz val="10"/>
        <rFont val="Times New Roman"/>
        <family val="1"/>
        <charset val="204"/>
      </rPr>
      <t>музыкалык искусство, корком онор искуствосу)</t>
    </r>
  </si>
  <si>
    <r>
      <t>Педагогика (</t>
    </r>
    <r>
      <rPr>
        <i/>
        <sz val="10"/>
        <rFont val="Times New Roman"/>
        <family val="1"/>
        <charset val="204"/>
      </rPr>
      <t>БББ, МЧББ, дене тарбия</t>
    </r>
    <r>
      <rPr>
        <sz val="10"/>
        <rFont val="Times New Roman"/>
        <family val="1"/>
        <charset val="204"/>
      </rPr>
      <t>)</t>
    </r>
  </si>
  <si>
    <r>
      <t>Естественнонаучное образование  (</t>
    </r>
    <r>
      <rPr>
        <i/>
        <sz val="10"/>
        <rFont val="Times New Roman"/>
        <family val="1"/>
        <charset val="204"/>
      </rPr>
      <t>биология, химия, география,  экология</t>
    </r>
    <r>
      <rPr>
        <sz val="10"/>
        <rFont val="Times New Roman"/>
        <family val="1"/>
        <charset val="204"/>
      </rPr>
      <t>)</t>
    </r>
  </si>
  <si>
    <r>
      <t>Электроэнергетика жана электротехника (</t>
    </r>
    <r>
      <rPr>
        <i/>
        <sz val="10"/>
        <rFont val="Times New Roman"/>
        <family val="1"/>
        <charset val="204"/>
      </rPr>
      <t>электр менен камсыздоо, энергияныны альтернативдуу булактары</t>
    </r>
    <r>
      <rPr>
        <sz val="10"/>
        <rFont val="Times New Roman"/>
        <family val="1"/>
        <charset val="204"/>
      </rPr>
      <t>)</t>
    </r>
  </si>
  <si>
    <r>
      <t>Физико-математическое образование (</t>
    </r>
    <r>
      <rPr>
        <i/>
        <sz val="10"/>
        <rFont val="Times New Roman"/>
        <family val="1"/>
        <charset val="204"/>
      </rPr>
      <t>математика, информатика, физика</t>
    </r>
    <r>
      <rPr>
        <sz val="10"/>
        <rFont val="Times New Roman"/>
        <family val="1"/>
        <charset val="204"/>
      </rPr>
      <t>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</si>
  <si>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(кыргызский язык и литература, русский язык и литература, иностранный язык)</t>
    </r>
  </si>
  <si>
    <r>
      <t>Информатика жана эсептоо техникасы (</t>
    </r>
    <r>
      <rPr>
        <i/>
        <sz val="10"/>
        <rFont val="Times New Roman"/>
        <family val="1"/>
        <charset val="204"/>
      </rPr>
      <t>ЭТжАСПЖ., ИИжБАС</t>
    </r>
    <r>
      <rPr>
        <sz val="10"/>
        <rFont val="Times New Roman"/>
        <family val="1"/>
        <charset val="204"/>
      </rPr>
      <t>)</t>
    </r>
  </si>
  <si>
    <r>
      <t>Информациялык системалар жана технологиялар (</t>
    </r>
    <r>
      <rPr>
        <i/>
        <sz val="10"/>
        <rFont val="Times New Roman"/>
        <family val="1"/>
        <charset val="204"/>
      </rPr>
      <t>экономикадагы информациялык системалар жана технологиялар</t>
    </r>
    <r>
      <rPr>
        <sz val="10"/>
        <rFont val="Times New Roman"/>
        <family val="1"/>
        <charset val="204"/>
      </rPr>
      <t>)</t>
    </r>
  </si>
  <si>
    <r>
      <t>Физика-математикалык билим беруу (</t>
    </r>
    <r>
      <rPr>
        <i/>
        <sz val="10"/>
        <rFont val="Times New Roman"/>
        <family val="1"/>
        <charset val="204"/>
      </rPr>
      <t>математика, информатика, физика</t>
    </r>
    <r>
      <rPr>
        <sz val="10"/>
        <rFont val="Times New Roman"/>
        <family val="1"/>
        <charset val="204"/>
      </rPr>
      <t>)</t>
    </r>
  </si>
  <si>
    <r>
      <t>Колдонмо информатика (</t>
    </r>
    <r>
      <rPr>
        <i/>
        <sz val="10"/>
        <rFont val="Times New Roman"/>
        <family val="1"/>
        <charset val="204"/>
      </rPr>
      <t>тармактарды</t>
    </r>
    <r>
      <rPr>
        <sz val="10"/>
        <rFont val="Times New Roman"/>
        <family val="1"/>
        <charset val="204"/>
      </rPr>
      <t>)</t>
    </r>
  </si>
  <si>
    <r>
      <t>Педагогика (н</t>
    </r>
    <r>
      <rPr>
        <i/>
        <sz val="10"/>
        <rFont val="Times New Roman"/>
        <family val="1"/>
        <charset val="204"/>
      </rPr>
      <t>ачальное образование, дошкольное образование, физическая культура)</t>
    </r>
  </si>
  <si>
    <r>
      <t>Электроэнергетика и электротехника (э</t>
    </r>
    <r>
      <rPr>
        <i/>
        <sz val="10"/>
        <rFont val="Times New Roman"/>
        <family val="1"/>
        <charset val="204"/>
      </rPr>
      <t>лектроснабжение , альтернативные источники энергии</t>
    </r>
    <r>
      <rPr>
        <sz val="10"/>
        <rFont val="Times New Roman"/>
        <family val="1"/>
        <charset val="204"/>
      </rPr>
      <t>)</t>
    </r>
  </si>
  <si>
    <r>
      <t>Электроэнергетика жана электротехника (</t>
    </r>
    <r>
      <rPr>
        <i/>
        <sz val="10"/>
        <rFont val="Times New Roman"/>
        <family val="1"/>
        <charset val="204"/>
      </rPr>
      <t>электр менен камсыздоо, энергиянын альтернативдуу булактары</t>
    </r>
    <r>
      <rPr>
        <sz val="10"/>
        <rFont val="Times New Roman"/>
        <family val="1"/>
        <charset val="204"/>
      </rPr>
      <t>)</t>
    </r>
  </si>
  <si>
    <r>
      <t>Колдонмо информатика (</t>
    </r>
    <r>
      <rPr>
        <i/>
        <sz val="10"/>
        <rFont val="Times New Roman"/>
        <family val="1"/>
        <charset val="204"/>
      </rPr>
      <t>тармактар боюнча</t>
    </r>
    <r>
      <rPr>
        <sz val="10"/>
        <rFont val="Times New Roman"/>
        <family val="1"/>
        <charset val="204"/>
      </rPr>
      <t>)</t>
    </r>
  </si>
  <si>
    <r>
      <t xml:space="preserve">Информатика и вычислителная техника </t>
    </r>
    <r>
      <rPr>
        <i/>
        <sz val="10"/>
        <rFont val="Times New Roman"/>
        <family val="1"/>
        <charset val="204"/>
      </rPr>
      <t>(ПОВТАС -программное обеспечение вычислительной техники и автоматизированных систем)</t>
    </r>
  </si>
  <si>
    <r>
      <t xml:space="preserve">Прикладная информатика </t>
    </r>
    <r>
      <rPr>
        <i/>
        <sz val="10"/>
        <rFont val="Times New Roman"/>
        <family val="1"/>
        <charset val="204"/>
      </rPr>
      <t xml:space="preserve">  (по отраслям)</t>
    </r>
  </si>
  <si>
    <t>Тарых факультети</t>
  </si>
  <si>
    <t>Юридика факультети</t>
  </si>
  <si>
    <t>Юридический факультет</t>
  </si>
  <si>
    <t>Исторический факультет</t>
  </si>
  <si>
    <r>
      <rPr>
        <b/>
        <sz val="12"/>
        <rFont val="Times New Roman"/>
        <family val="1"/>
        <charset val="204"/>
      </rPr>
      <t xml:space="preserve">Эскертүү: </t>
    </r>
    <r>
      <rPr>
        <sz val="12"/>
        <rFont val="Times New Roman"/>
        <family val="1"/>
        <charset val="204"/>
      </rPr>
      <t xml:space="preserve"> 2,5; 3,5 жыл окуган студенттер акыркы жылы 50% өлчөмүндө төлөйт</t>
    </r>
  </si>
  <si>
    <t>Детского сада "Зирек"</t>
  </si>
  <si>
    <t>Детского сада</t>
  </si>
  <si>
    <t>552102.03</t>
  </si>
  <si>
    <t>Землеустройства и кадастр</t>
  </si>
  <si>
    <t>Электроснабжение (по отраслям)</t>
  </si>
  <si>
    <t>140212</t>
  </si>
  <si>
    <t xml:space="preserve">Техническое обслуживание и ремонт автомобильного транспорта </t>
  </si>
  <si>
    <t>190604</t>
  </si>
  <si>
    <t>Техническое обслуживание и ремонт радиоэлектронной техники</t>
  </si>
  <si>
    <t>210308</t>
  </si>
  <si>
    <t>Сети, связи и системы коммуникации</t>
  </si>
  <si>
    <t>210406</t>
  </si>
  <si>
    <t xml:space="preserve">Соиальная работа </t>
  </si>
  <si>
    <t>1040101</t>
  </si>
  <si>
    <t>Товароведение и экспертиза качества потребительских товаров</t>
  </si>
  <si>
    <t>080403</t>
  </si>
  <si>
    <t>Жерге жайгаштыруу жана кадастрлар</t>
  </si>
  <si>
    <t>Товар тааунуу жана керектел\\ч\ товарлардын сапатын экспертъъ</t>
  </si>
  <si>
    <t>Электр менен жабдуу (тармак боюнча)</t>
  </si>
  <si>
    <t>Автомобиль унааларын техникалык тейлъъ жана оёдоо</t>
  </si>
  <si>
    <t>Радиоэлектрондук техникаларды техникалык телъъ жана оёдоо</t>
  </si>
  <si>
    <t>Байланыш тармактары жана коммуникация системалары</t>
  </si>
  <si>
    <t>8 кл.</t>
  </si>
  <si>
    <t>8-кл.</t>
  </si>
  <si>
    <t>Учебный центр "Адис"</t>
  </si>
  <si>
    <t>Подготовительные курсы к общереспубликанскому тестированию</t>
  </si>
  <si>
    <t>Полиграфиялык ънд\р\ш</t>
  </si>
  <si>
    <t>А.  Абдыкеримов</t>
  </si>
  <si>
    <t>Т.  Эркебаев</t>
  </si>
  <si>
    <t>Землеустройство и кадастры</t>
  </si>
  <si>
    <r>
      <t xml:space="preserve">Электроэнергетика и электротехника </t>
    </r>
    <r>
      <rPr>
        <i/>
        <sz val="10"/>
        <rFont val="Times New Roman"/>
        <family val="1"/>
        <charset val="204"/>
      </rPr>
      <t>(альтернативные источники энергии)</t>
    </r>
  </si>
  <si>
    <t>Социалдык иш</t>
  </si>
  <si>
    <t>550401.01</t>
  </si>
  <si>
    <t>"______"_________________2016 г.</t>
  </si>
  <si>
    <t>"____"______________2016 г.</t>
  </si>
  <si>
    <t>на 2016-2017 учебный год</t>
  </si>
  <si>
    <t xml:space="preserve">гл. спецалист  Бабаев Н.   </t>
  </si>
  <si>
    <t>ПФБ башчысы</t>
  </si>
  <si>
    <t>Начальник ПФО</t>
  </si>
  <si>
    <t>Информационная безопасность</t>
  </si>
  <si>
    <t>Маалымат коопсуздугу</t>
  </si>
  <si>
    <t xml:space="preserve">Прикладная геодезия </t>
  </si>
  <si>
    <t>120101</t>
  </si>
  <si>
    <t>Землеустройство</t>
  </si>
  <si>
    <t>120301</t>
  </si>
  <si>
    <t>Жерге жайгаштыруу</t>
  </si>
  <si>
    <t>230701</t>
  </si>
  <si>
    <t>Техническое обслужование средств вычислительной техники и компьютерных сетей</t>
  </si>
  <si>
    <t>230110</t>
  </si>
  <si>
    <r>
      <t xml:space="preserve">Прикладная информатика   </t>
    </r>
    <r>
      <rPr>
        <i/>
        <sz val="10"/>
        <rFont val="Times New Roman"/>
        <family val="1"/>
        <charset val="204"/>
      </rPr>
      <t>(по отраслям)</t>
    </r>
  </si>
  <si>
    <r>
      <t xml:space="preserve">Автоматизированные системы оброботки информации и управления </t>
    </r>
    <r>
      <rPr>
        <i/>
        <sz val="10"/>
        <rFont val="Times New Roman"/>
        <family val="1"/>
        <charset val="204"/>
      </rPr>
      <t>(по отраслям)</t>
    </r>
  </si>
  <si>
    <t>220206</t>
  </si>
  <si>
    <r>
      <t xml:space="preserve">Маалыматтарды итеп чыгуунун автоматташтырылгансистемалары жана башкаруу </t>
    </r>
    <r>
      <rPr>
        <i/>
        <sz val="10"/>
        <rFont val="Times New Roman"/>
        <family val="1"/>
        <charset val="204"/>
      </rPr>
      <t>(тармактар боюнча)</t>
    </r>
  </si>
  <si>
    <t>Техникалык эсепоочуу каражаттарды жана компьютердик тармактарды техникалык тейлоо</t>
  </si>
  <si>
    <r>
      <t xml:space="preserve">Колдонмо информатика   </t>
    </r>
    <r>
      <rPr>
        <i/>
        <sz val="10"/>
        <rFont val="Times New Roman"/>
        <family val="1"/>
        <charset val="204"/>
      </rPr>
      <t>(тармактар боюнча)</t>
    </r>
  </si>
  <si>
    <t xml:space="preserve">Колдонмо геодезия </t>
  </si>
  <si>
    <t>Аспирантура</t>
  </si>
  <si>
    <t>МАГИСТРАТУРА</t>
  </si>
  <si>
    <t xml:space="preserve"> Аспирантура </t>
  </si>
  <si>
    <t>СРЕДНЕЕ ПРОФЕССИОНАЛЬНОЕ ОБРАЗОВАНИЕ</t>
  </si>
  <si>
    <t>ОРТО КЕСИПТИК БИЛИМ БЕРҮҮ</t>
  </si>
  <si>
    <t xml:space="preserve">Председатель Попечительного Совета </t>
  </si>
  <si>
    <t xml:space="preserve">ОшГУ ________________      Б. Нурунбетов </t>
  </si>
  <si>
    <t>Ректор ОшГУ_____________  К. Исаков</t>
  </si>
  <si>
    <t>ОшМУнун ректору_____________  К. Исаков</t>
  </si>
  <si>
    <t xml:space="preserve">търагасы______________      Б. Нурунбетов </t>
  </si>
  <si>
    <t xml:space="preserve"> тарабынан  2016-2017 окуу жылына карата билим берүү тармагындагы акы төлөнүүчү тейлөөлөр боюнча түзүлгөн</t>
  </si>
  <si>
    <t>"______"_________________2016 ж.</t>
  </si>
  <si>
    <t>Решение №</t>
  </si>
  <si>
    <t>Приказ №</t>
  </si>
  <si>
    <t>Чечим №________________________</t>
  </si>
  <si>
    <t>Буйрук №_______________________</t>
  </si>
  <si>
    <t>Решение №____________________</t>
  </si>
  <si>
    <t>Приказ №________________________</t>
  </si>
  <si>
    <t>Главный бухгалтер</t>
  </si>
  <si>
    <t xml:space="preserve">Б. Тойчиева </t>
  </si>
  <si>
    <t>Главный</t>
  </si>
  <si>
    <t xml:space="preserve">   Аткаруучу:</t>
  </si>
  <si>
    <t xml:space="preserve">Башкы адис  Бабаев Н.   </t>
  </si>
  <si>
    <t>тел: 0(3222) 7-70-93</t>
  </si>
  <si>
    <t>Б. Тойчиева</t>
  </si>
  <si>
    <t>Башкы бухгалтер</t>
  </si>
  <si>
    <t>ОБЩЕОБРАЗОВАТЕЛЬНЫЕ ОРГАНИЗАЦИИ</t>
  </si>
  <si>
    <t xml:space="preserve">Председатель Попечительского Совета </t>
  </si>
  <si>
    <t>Ки</t>
  </si>
  <si>
    <t>Лингвистика (китайский язык)</t>
  </si>
  <si>
    <t>Лингвистика  (кытай тили)</t>
  </si>
  <si>
    <t>Конфуций институ</t>
  </si>
  <si>
    <t xml:space="preserve">Информационные системы и технологии </t>
  </si>
  <si>
    <t>ДОПОЛНИТЕЛЬНЫЕ УСЛУГИ</t>
  </si>
  <si>
    <t>Разработка и экспуатация нефтяных и газовых месторождений</t>
  </si>
  <si>
    <t>130503</t>
  </si>
  <si>
    <t>Сварочное производство</t>
  </si>
  <si>
    <t>150415</t>
  </si>
  <si>
    <t>Монтаж, техническое обслужование и ремонт медицинской техники</t>
  </si>
  <si>
    <t>530700</t>
  </si>
  <si>
    <t xml:space="preserve">Медициналык техникаларды оёдоо, техникалык жактан тейлъъ жана монтаждоо </t>
  </si>
  <si>
    <t>Ширет\\ ънд\р\ш\</t>
  </si>
  <si>
    <t>Мунай жана газ чыккан жайларды иштет\\ жана пайдалануу</t>
  </si>
  <si>
    <t>Агроинженерия</t>
  </si>
  <si>
    <t>Психология</t>
  </si>
  <si>
    <t>Обучение клинических  интернов по терапевтическим дисциплинам (стом. и МПД)</t>
  </si>
  <si>
    <t>Обучение клинических  интернов по терапевтическим дисциплинам (стом. жана МПД)</t>
  </si>
  <si>
    <t xml:space="preserve">ОшМУнун Камкордук Кенешинин  </t>
  </si>
  <si>
    <t>ЖАЛПЫ БИЛИМ БЕРҮҮ УЮМДАРЫ</t>
  </si>
  <si>
    <t>КОШУМЧА   КЫЗМАТ КЪРСЪТ//</t>
  </si>
  <si>
    <t xml:space="preserve">Лицей </t>
  </si>
  <si>
    <t xml:space="preserve"> Гимназия</t>
  </si>
  <si>
    <t xml:space="preserve">Билим                                        </t>
  </si>
  <si>
    <t>Ыйман</t>
  </si>
  <si>
    <t>Лицей "Билим"</t>
  </si>
  <si>
    <t xml:space="preserve"> Гимназия "Ыйман"</t>
  </si>
  <si>
    <t xml:space="preserve">"Билим" лицейи </t>
  </si>
  <si>
    <t>"Ыйман" гимназиясы</t>
  </si>
  <si>
    <t>Разработка и эксплуатация нефтяных и газовых месторождений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</si>
</sst>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name val="A97_Oktom_Times"/>
      <family val="1"/>
    </font>
    <font>
      <b/>
      <sz val="11"/>
      <color rgb="FFFF0000"/>
      <name val="Times New Roman"/>
      <family val="1"/>
      <charset val="204"/>
    </font>
    <font>
      <i/>
      <sz val="10"/>
      <name val="Arial Cyr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97_Oktom_Times"/>
      <family val="1"/>
    </font>
    <font>
      <sz val="10"/>
      <color rgb="FFFF0000"/>
      <name val="A97_Oktom_Times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3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/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0" fillId="4" borderId="0" xfId="0" applyFill="1"/>
    <xf numFmtId="0" fontId="12" fillId="4" borderId="0" xfId="0" applyFont="1" applyFill="1"/>
    <xf numFmtId="0" fontId="4" fillId="4" borderId="0" xfId="1" applyFont="1" applyFill="1" applyBorder="1" applyAlignment="1">
      <alignment horizontal="center" vertical="center" wrapText="1"/>
    </xf>
    <xf numFmtId="49" fontId="4" fillId="4" borderId="0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5" fillId="4" borderId="1" xfId="1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ont="1" applyFill="1"/>
    <xf numFmtId="0" fontId="11" fillId="0" borderId="0" xfId="0" applyFont="1" applyFill="1" applyAlignment="1">
      <alignment vertical="center" wrapText="1"/>
    </xf>
    <xf numFmtId="0" fontId="4" fillId="4" borderId="4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1" fillId="5" borderId="0" xfId="0" applyFont="1" applyFill="1"/>
    <xf numFmtId="0" fontId="4" fillId="5" borderId="0" xfId="0" applyFont="1" applyFill="1"/>
    <xf numFmtId="0" fontId="3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2" fillId="4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13" fillId="0" borderId="0" xfId="0" applyFont="1" applyAlignment="1"/>
    <xf numFmtId="0" fontId="4" fillId="4" borderId="4" xfId="0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/>
    <xf numFmtId="0" fontId="0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7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/>
    </xf>
    <xf numFmtId="0" fontId="0" fillId="0" borderId="0" xfId="0" applyFont="1"/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/>
    <xf numFmtId="0" fontId="20" fillId="4" borderId="0" xfId="0" applyFont="1" applyFill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0" borderId="0" xfId="0" applyFont="1"/>
    <xf numFmtId="0" fontId="4" fillId="4" borderId="0" xfId="1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center"/>
    </xf>
    <xf numFmtId="0" fontId="1" fillId="4" borderId="8" xfId="0" applyFont="1" applyFill="1" applyBorder="1" applyAlignment="1"/>
    <xf numFmtId="0" fontId="1" fillId="4" borderId="6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4" fillId="4" borderId="4" xfId="1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vertical="center" wrapText="1"/>
    </xf>
    <xf numFmtId="0" fontId="1" fillId="6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0" fillId="6" borderId="0" xfId="0" applyFont="1" applyFill="1"/>
    <xf numFmtId="0" fontId="4" fillId="6" borderId="0" xfId="0" applyFont="1" applyFill="1"/>
    <xf numFmtId="0" fontId="4" fillId="6" borderId="5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0" fillId="0" borderId="0" xfId="0"/>
    <xf numFmtId="0" fontId="4" fillId="4" borderId="7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left"/>
    </xf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2" borderId="1" xfId="1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3" fillId="0" borderId="0" xfId="0" applyFont="1"/>
    <xf numFmtId="0" fontId="4" fillId="4" borderId="5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0" borderId="0" xfId="0" applyFont="1"/>
    <xf numFmtId="0" fontId="4" fillId="4" borderId="5" xfId="1" applyFont="1" applyFill="1" applyBorder="1" applyAlignment="1">
      <alignment horizontal="left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left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1" fillId="0" borderId="0" xfId="0" applyFont="1"/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1" fillId="0" borderId="8" xfId="0" applyFont="1" applyBorder="1"/>
    <xf numFmtId="0" fontId="1" fillId="0" borderId="6" xfId="0" applyFont="1" applyBorder="1"/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3" borderId="0" xfId="0" applyFont="1" applyFill="1"/>
    <xf numFmtId="0" fontId="0" fillId="4" borderId="0" xfId="0" applyFont="1" applyFill="1" applyBorder="1" applyAlignment="1">
      <alignment horizontal="center"/>
    </xf>
    <xf numFmtId="0" fontId="3" fillId="4" borderId="1" xfId="0" applyFont="1" applyFill="1" applyBorder="1"/>
    <xf numFmtId="0" fontId="4" fillId="2" borderId="1" xfId="0" applyFont="1" applyFill="1" applyBorder="1" applyAlignment="1"/>
    <xf numFmtId="0" fontId="4" fillId="4" borderId="5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1" fillId="0" borderId="0" xfId="0" applyFont="1"/>
    <xf numFmtId="0" fontId="4" fillId="4" borderId="14" xfId="0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4" fillId="4" borderId="5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3" fillId="4" borderId="5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/>
    <xf numFmtId="0" fontId="0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5" xfId="0" applyFont="1" applyFill="1" applyBorder="1" applyAlignment="1">
      <alignment vertical="center" wrapText="1"/>
    </xf>
    <xf numFmtId="0" fontId="0" fillId="4" borderId="0" xfId="0" applyFont="1" applyFill="1" applyAlignment="1"/>
    <xf numFmtId="0" fontId="4" fillId="4" borderId="1" xfId="0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" fillId="0" borderId="0" xfId="0" applyFont="1"/>
    <xf numFmtId="0" fontId="4" fillId="4" borderId="5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/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0" borderId="0" xfId="0" applyFont="1"/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0" fontId="4" fillId="4" borderId="5" xfId="1" applyFont="1" applyFill="1" applyBorder="1" applyAlignment="1">
      <alignment horizontal="left" vertical="center" wrapText="1"/>
    </xf>
    <xf numFmtId="0" fontId="4" fillId="4" borderId="6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left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left" vertical="center" wrapText="1"/>
    </xf>
    <xf numFmtId="0" fontId="4" fillId="4" borderId="10" xfId="1" applyFont="1" applyFill="1" applyBorder="1" applyAlignment="1">
      <alignment horizontal="left" vertical="center" wrapText="1"/>
    </xf>
    <xf numFmtId="0" fontId="4" fillId="4" borderId="11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6" xfId="0" applyFont="1" applyBorder="1"/>
    <xf numFmtId="0" fontId="3" fillId="4" borderId="15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horizontal="left" vertical="center" wrapText="1"/>
    </xf>
    <xf numFmtId="0" fontId="23" fillId="4" borderId="8" xfId="1" applyFont="1" applyFill="1" applyBorder="1" applyAlignment="1">
      <alignment horizontal="left" vertical="center" wrapText="1"/>
    </xf>
    <xf numFmtId="0" fontId="23" fillId="4" borderId="6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4" xfId="0" applyFont="1" applyBorder="1"/>
    <xf numFmtId="0" fontId="14" fillId="0" borderId="0" xfId="1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3" fillId="0" borderId="12" xfId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8" xfId="0" applyBorder="1"/>
    <xf numFmtId="0" fontId="11" fillId="4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</cellXfs>
  <cellStyles count="3">
    <cellStyle name="Обычный" xfId="0" builtinId="0"/>
    <cellStyle name="Обычный 2" xfId="2"/>
    <cellStyle name="Обычный_сумма конт.2007-20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3"/>
  <sheetViews>
    <sheetView tabSelected="1" topLeftCell="A382" workbookViewId="0">
      <selection activeCell="G389" sqref="G389"/>
    </sheetView>
  </sheetViews>
  <sheetFormatPr defaultRowHeight="12.75"/>
  <cols>
    <col min="1" max="1" width="4" style="28" bestFit="1" customWidth="1"/>
    <col min="2" max="2" width="27.5703125" style="58" customWidth="1"/>
    <col min="3" max="3" width="7.7109375" style="28" customWidth="1"/>
    <col min="4" max="4" width="5.85546875" style="11" customWidth="1"/>
    <col min="5" max="5" width="7.140625" style="50" customWidth="1"/>
    <col min="6" max="6" width="7.5703125" style="50" customWidth="1"/>
    <col min="7" max="7" width="7.140625" style="50" customWidth="1"/>
    <col min="8" max="8" width="9.42578125" style="50" customWidth="1"/>
    <col min="9" max="9" width="7.42578125" style="7" customWidth="1"/>
    <col min="10" max="10" width="7.5703125" style="7" customWidth="1"/>
    <col min="11" max="11" width="7.28515625" style="7" customWidth="1"/>
    <col min="12" max="12" width="8.85546875" style="7" customWidth="1"/>
    <col min="13" max="13" width="7.140625" style="7" customWidth="1"/>
    <col min="14" max="15" width="8" style="7" customWidth="1"/>
    <col min="16" max="16" width="9.140625" style="7" customWidth="1"/>
    <col min="17" max="17" width="8.140625" style="2" customWidth="1"/>
    <col min="18" max="18" width="9" style="2" customWidth="1"/>
    <col min="19" max="19" width="10" style="2" bestFit="1" customWidth="1"/>
    <col min="20" max="20" width="7.5703125" style="2" bestFit="1" customWidth="1"/>
    <col min="21" max="25" width="7.42578125" style="2" bestFit="1" customWidth="1"/>
    <col min="26" max="16384" width="9.140625" style="2"/>
  </cols>
  <sheetData>
    <row r="1" spans="1:16" ht="12.75" customHeight="1">
      <c r="A1" s="19"/>
      <c r="B1" s="363" t="s">
        <v>224</v>
      </c>
      <c r="C1" s="363"/>
      <c r="D1" s="363"/>
      <c r="I1" s="19"/>
      <c r="J1" s="19"/>
      <c r="K1" s="363" t="s">
        <v>225</v>
      </c>
      <c r="L1" s="363"/>
      <c r="M1" s="363"/>
      <c r="N1" s="363"/>
      <c r="O1" s="363"/>
      <c r="P1" s="41"/>
    </row>
    <row r="2" spans="1:16" ht="12.75" customHeight="1">
      <c r="A2" s="19"/>
      <c r="B2" s="364" t="s">
        <v>442</v>
      </c>
      <c r="C2" s="364"/>
      <c r="D2" s="364"/>
      <c r="E2" s="364"/>
      <c r="I2" s="19"/>
      <c r="J2" s="19"/>
      <c r="K2" s="363"/>
      <c r="L2" s="363"/>
      <c r="M2" s="363"/>
      <c r="N2" s="363"/>
      <c r="O2" s="363"/>
      <c r="P2" s="41"/>
    </row>
    <row r="3" spans="1:16" ht="12.75" customHeight="1">
      <c r="A3" s="19"/>
      <c r="B3" s="364" t="s">
        <v>421</v>
      </c>
      <c r="C3" s="364"/>
      <c r="D3" s="364"/>
      <c r="E3" s="364"/>
      <c r="I3" s="19"/>
      <c r="J3" s="19"/>
      <c r="K3" s="363" t="s">
        <v>422</v>
      </c>
      <c r="L3" s="363"/>
      <c r="M3" s="363"/>
      <c r="N3" s="363"/>
      <c r="O3" s="363"/>
      <c r="P3" s="2"/>
    </row>
    <row r="4" spans="1:16" ht="15.75" customHeight="1">
      <c r="A4" s="19"/>
      <c r="B4" s="364" t="s">
        <v>392</v>
      </c>
      <c r="C4" s="364"/>
      <c r="D4" s="364"/>
      <c r="E4" s="364"/>
      <c r="I4" s="19"/>
      <c r="J4" s="19"/>
      <c r="K4" s="366" t="s">
        <v>393</v>
      </c>
      <c r="L4" s="366"/>
      <c r="M4" s="366"/>
      <c r="N4" s="366"/>
      <c r="O4" s="366"/>
      <c r="P4" s="19"/>
    </row>
    <row r="5" spans="1:16" ht="15.75" customHeight="1">
      <c r="A5" s="110"/>
      <c r="B5" s="363" t="s">
        <v>431</v>
      </c>
      <c r="C5" s="363"/>
      <c r="D5" s="109"/>
      <c r="E5" s="109"/>
      <c r="I5" s="110"/>
      <c r="J5" s="110"/>
      <c r="K5" s="366" t="s">
        <v>432</v>
      </c>
      <c r="L5" s="366"/>
      <c r="M5" s="366"/>
      <c r="N5" s="366"/>
      <c r="O5" s="366"/>
      <c r="P5" s="110"/>
    </row>
    <row r="6" spans="1:16" ht="14.25" customHeight="1">
      <c r="A6" s="358" t="s">
        <v>226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</row>
    <row r="7" spans="1:16" ht="14.25" customHeight="1">
      <c r="A7" s="365" t="s">
        <v>227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1:16" ht="15.75" customHeight="1">
      <c r="A8" s="358" t="s">
        <v>394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16" ht="15.75" customHeight="1">
      <c r="A9" s="42"/>
      <c r="B9" s="51"/>
      <c r="C9" s="43"/>
      <c r="D9" s="42"/>
      <c r="E9" s="51"/>
      <c r="F9" s="51"/>
      <c r="G9" s="51"/>
      <c r="H9" s="51"/>
      <c r="I9" s="42"/>
      <c r="J9" s="42"/>
      <c r="K9" s="42"/>
      <c r="L9" s="42"/>
      <c r="M9" s="42"/>
      <c r="N9" s="359" t="s">
        <v>228</v>
      </c>
      <c r="O9" s="359"/>
      <c r="P9" s="359"/>
    </row>
    <row r="10" spans="1:16" ht="12.75" customHeight="1">
      <c r="A10" s="339" t="s">
        <v>0</v>
      </c>
      <c r="B10" s="367" t="s">
        <v>60</v>
      </c>
      <c r="C10" s="356" t="s">
        <v>49</v>
      </c>
      <c r="D10" s="353" t="s">
        <v>119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5"/>
    </row>
    <row r="11" spans="1:16" ht="12.75" customHeight="1">
      <c r="A11" s="339"/>
      <c r="B11" s="368"/>
      <c r="C11" s="356"/>
      <c r="D11" s="16"/>
      <c r="E11" s="339" t="s">
        <v>113</v>
      </c>
      <c r="F11" s="339"/>
      <c r="G11" s="339"/>
      <c r="H11" s="339"/>
      <c r="I11" s="339" t="s">
        <v>114</v>
      </c>
      <c r="J11" s="339"/>
      <c r="K11" s="339"/>
      <c r="L11" s="339"/>
      <c r="M11" s="339" t="s">
        <v>115</v>
      </c>
      <c r="N11" s="339"/>
      <c r="O11" s="339"/>
      <c r="P11" s="339"/>
    </row>
    <row r="12" spans="1:16" ht="13.5" customHeight="1">
      <c r="A12" s="339"/>
      <c r="B12" s="369"/>
      <c r="C12" s="356"/>
      <c r="D12" s="13" t="s">
        <v>112</v>
      </c>
      <c r="E12" s="14" t="s">
        <v>121</v>
      </c>
      <c r="F12" s="14" t="s">
        <v>117</v>
      </c>
      <c r="G12" s="14" t="s">
        <v>122</v>
      </c>
      <c r="H12" s="14" t="s">
        <v>123</v>
      </c>
      <c r="I12" s="14" t="s">
        <v>121</v>
      </c>
      <c r="J12" s="14" t="s">
        <v>117</v>
      </c>
      <c r="K12" s="14" t="s">
        <v>122</v>
      </c>
      <c r="L12" s="14" t="s">
        <v>123</v>
      </c>
      <c r="M12" s="14" t="s">
        <v>121</v>
      </c>
      <c r="N12" s="14" t="s">
        <v>117</v>
      </c>
      <c r="O12" s="14" t="s">
        <v>122</v>
      </c>
      <c r="P12" s="14" t="s">
        <v>123</v>
      </c>
    </row>
    <row r="13" spans="1:16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ht="14.25" customHeight="1">
      <c r="A14" s="339" t="s">
        <v>120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</row>
    <row r="15" spans="1:16">
      <c r="A15" s="370" t="s">
        <v>90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</row>
    <row r="16" spans="1:16" s="23" customFormat="1">
      <c r="A16" s="322">
        <v>1</v>
      </c>
      <c r="B16" s="360" t="s">
        <v>218</v>
      </c>
      <c r="C16" s="322">
        <v>550600</v>
      </c>
      <c r="D16" s="129">
        <v>1</v>
      </c>
      <c r="E16" s="103">
        <v>26360</v>
      </c>
      <c r="F16" s="103">
        <v>26360</v>
      </c>
      <c r="G16" s="140" t="s">
        <v>78</v>
      </c>
      <c r="H16" s="140" t="s">
        <v>78</v>
      </c>
      <c r="I16" s="129">
        <f>E16*150%</f>
        <v>39540</v>
      </c>
      <c r="J16" s="129">
        <f>F16*150%</f>
        <v>39540</v>
      </c>
      <c r="K16" s="140" t="s">
        <v>78</v>
      </c>
      <c r="L16" s="140" t="s">
        <v>78</v>
      </c>
      <c r="M16" s="129">
        <f>E16*200%</f>
        <v>52720</v>
      </c>
      <c r="N16" s="129">
        <f>F16*200%</f>
        <v>52720</v>
      </c>
      <c r="O16" s="140" t="s">
        <v>78</v>
      </c>
      <c r="P16" s="140" t="s">
        <v>78</v>
      </c>
    </row>
    <row r="17" spans="1:16" s="23" customFormat="1" ht="12.75" customHeight="1">
      <c r="A17" s="332"/>
      <c r="B17" s="375"/>
      <c r="C17" s="332"/>
      <c r="D17" s="129">
        <v>2</v>
      </c>
      <c r="E17" s="129">
        <v>18500</v>
      </c>
      <c r="F17" s="129">
        <v>16700</v>
      </c>
      <c r="G17" s="140" t="s">
        <v>78</v>
      </c>
      <c r="H17" s="140" t="s">
        <v>78</v>
      </c>
      <c r="I17" s="129">
        <f>E17*150%</f>
        <v>27750</v>
      </c>
      <c r="J17" s="129">
        <f t="shared" ref="J17" si="0">F17*150%</f>
        <v>25050</v>
      </c>
      <c r="K17" s="140" t="s">
        <v>78</v>
      </c>
      <c r="L17" s="140" t="s">
        <v>78</v>
      </c>
      <c r="M17" s="129">
        <f>E17*200%</f>
        <v>37000</v>
      </c>
      <c r="N17" s="129">
        <f t="shared" ref="N17" si="1">F17*200%</f>
        <v>33400</v>
      </c>
      <c r="O17" s="140" t="s">
        <v>78</v>
      </c>
      <c r="P17" s="140" t="s">
        <v>78</v>
      </c>
    </row>
    <row r="18" spans="1:16" s="23" customFormat="1">
      <c r="A18" s="332"/>
      <c r="B18" s="375"/>
      <c r="C18" s="332"/>
      <c r="D18" s="129">
        <v>3</v>
      </c>
      <c r="E18" s="129">
        <v>17200</v>
      </c>
      <c r="F18" s="129">
        <v>15400</v>
      </c>
      <c r="G18" s="140" t="s">
        <v>78</v>
      </c>
      <c r="H18" s="140" t="s">
        <v>78</v>
      </c>
      <c r="I18" s="129">
        <f>E18*150%</f>
        <v>25800</v>
      </c>
      <c r="J18" s="129">
        <f t="shared" ref="J18" si="2">F18*150%</f>
        <v>23100</v>
      </c>
      <c r="K18" s="140" t="s">
        <v>78</v>
      </c>
      <c r="L18" s="140" t="s">
        <v>78</v>
      </c>
      <c r="M18" s="129">
        <f>E18*200%</f>
        <v>34400</v>
      </c>
      <c r="N18" s="129">
        <f t="shared" ref="N18" si="3">F18*200%</f>
        <v>30800</v>
      </c>
      <c r="O18" s="140" t="s">
        <v>78</v>
      </c>
      <c r="P18" s="140" t="s">
        <v>78</v>
      </c>
    </row>
    <row r="19" spans="1:16" s="23" customFormat="1" ht="12.75" customHeight="1">
      <c r="A19" s="332"/>
      <c r="B19" s="375"/>
      <c r="C19" s="332"/>
      <c r="D19" s="129">
        <v>4</v>
      </c>
      <c r="E19" s="129">
        <v>16600</v>
      </c>
      <c r="F19" s="129">
        <v>14800</v>
      </c>
      <c r="G19" s="140" t="s">
        <v>78</v>
      </c>
      <c r="H19" s="140" t="s">
        <v>78</v>
      </c>
      <c r="I19" s="129">
        <f>E19*150%</f>
        <v>24900</v>
      </c>
      <c r="J19" s="129">
        <f t="shared" ref="J19" si="4">F19*150%</f>
        <v>22200</v>
      </c>
      <c r="K19" s="140" t="s">
        <v>78</v>
      </c>
      <c r="L19" s="140" t="s">
        <v>78</v>
      </c>
      <c r="M19" s="129">
        <f>E19*200%</f>
        <v>33200</v>
      </c>
      <c r="N19" s="129">
        <f t="shared" ref="N19" si="5">F19*200%</f>
        <v>29600</v>
      </c>
      <c r="O19" s="140" t="s">
        <v>78</v>
      </c>
      <c r="P19" s="140" t="s">
        <v>78</v>
      </c>
    </row>
    <row r="20" spans="1:16" s="23" customFormat="1" ht="15.75" customHeight="1">
      <c r="A20" s="323"/>
      <c r="B20" s="361"/>
      <c r="C20" s="323"/>
      <c r="D20" s="129">
        <v>5</v>
      </c>
      <c r="E20" s="129" t="s">
        <v>78</v>
      </c>
      <c r="F20" s="129">
        <v>14800</v>
      </c>
      <c r="G20" s="140" t="s">
        <v>78</v>
      </c>
      <c r="H20" s="140" t="s">
        <v>78</v>
      </c>
      <c r="I20" s="129" t="s">
        <v>78</v>
      </c>
      <c r="J20" s="129">
        <f t="shared" ref="J20" si="6">F20*150%</f>
        <v>22200</v>
      </c>
      <c r="K20" s="140" t="s">
        <v>78</v>
      </c>
      <c r="L20" s="140" t="s">
        <v>78</v>
      </c>
      <c r="M20" s="129" t="s">
        <v>78</v>
      </c>
      <c r="N20" s="129">
        <f t="shared" ref="N20" si="7">F20*200%</f>
        <v>29600</v>
      </c>
      <c r="O20" s="140" t="s">
        <v>78</v>
      </c>
      <c r="P20" s="140" t="s">
        <v>78</v>
      </c>
    </row>
    <row r="21" spans="1:16" s="23" customFormat="1">
      <c r="A21" s="127">
        <v>2</v>
      </c>
      <c r="B21" s="131" t="s">
        <v>1</v>
      </c>
      <c r="C21" s="136">
        <v>540701</v>
      </c>
      <c r="D21" s="140">
        <v>6</v>
      </c>
      <c r="E21" s="140" t="s">
        <v>78</v>
      </c>
      <c r="F21" s="140" t="s">
        <v>78</v>
      </c>
      <c r="G21" s="140">
        <v>14600</v>
      </c>
      <c r="H21" s="140" t="s">
        <v>78</v>
      </c>
      <c r="I21" s="129" t="s">
        <v>78</v>
      </c>
      <c r="J21" s="140" t="s">
        <v>78</v>
      </c>
      <c r="K21" s="129">
        <f t="shared" ref="K21:K26" si="8">G21*150%</f>
        <v>21900</v>
      </c>
      <c r="L21" s="140" t="s">
        <v>78</v>
      </c>
      <c r="M21" s="129" t="s">
        <v>78</v>
      </c>
      <c r="N21" s="140" t="s">
        <v>78</v>
      </c>
      <c r="O21" s="129">
        <f t="shared" ref="O21:O26" si="9">G21*200%</f>
        <v>29200</v>
      </c>
      <c r="P21" s="140" t="s">
        <v>78</v>
      </c>
    </row>
    <row r="22" spans="1:16" s="23" customFormat="1">
      <c r="A22" s="335">
        <v>3</v>
      </c>
      <c r="B22" s="334" t="s">
        <v>2</v>
      </c>
      <c r="C22" s="335">
        <v>570012</v>
      </c>
      <c r="D22" s="141">
        <v>1</v>
      </c>
      <c r="E22" s="103">
        <v>26360</v>
      </c>
      <c r="F22" s="140" t="s">
        <v>78</v>
      </c>
      <c r="G22" s="140" t="s">
        <v>78</v>
      </c>
      <c r="H22" s="140" t="s">
        <v>78</v>
      </c>
      <c r="I22" s="129">
        <f>E22*150%</f>
        <v>39540</v>
      </c>
      <c r="J22" s="140" t="s">
        <v>78</v>
      </c>
      <c r="K22" s="140" t="s">
        <v>78</v>
      </c>
      <c r="L22" s="140" t="s">
        <v>78</v>
      </c>
      <c r="M22" s="129">
        <f>E22*200%</f>
        <v>52720</v>
      </c>
      <c r="N22" s="140" t="s">
        <v>78</v>
      </c>
      <c r="O22" s="140" t="s">
        <v>78</v>
      </c>
      <c r="P22" s="140" t="s">
        <v>78</v>
      </c>
    </row>
    <row r="23" spans="1:16" s="23" customFormat="1">
      <c r="A23" s="335"/>
      <c r="B23" s="334"/>
      <c r="C23" s="335"/>
      <c r="D23" s="141">
        <v>2</v>
      </c>
      <c r="E23" s="129">
        <v>18500</v>
      </c>
      <c r="F23" s="140" t="s">
        <v>78</v>
      </c>
      <c r="G23" s="140" t="s">
        <v>78</v>
      </c>
      <c r="H23" s="140" t="s">
        <v>78</v>
      </c>
      <c r="I23" s="129">
        <f t="shared" ref="I23" si="10">E23*150%</f>
        <v>27750</v>
      </c>
      <c r="J23" s="140" t="s">
        <v>78</v>
      </c>
      <c r="K23" s="140" t="s">
        <v>78</v>
      </c>
      <c r="L23" s="140" t="s">
        <v>78</v>
      </c>
      <c r="M23" s="129">
        <f t="shared" ref="M23" si="11">E23*200%</f>
        <v>37000</v>
      </c>
      <c r="N23" s="140" t="s">
        <v>78</v>
      </c>
      <c r="O23" s="140" t="s">
        <v>78</v>
      </c>
      <c r="P23" s="140" t="s">
        <v>78</v>
      </c>
    </row>
    <row r="24" spans="1:16" s="23" customFormat="1">
      <c r="A24" s="335"/>
      <c r="B24" s="334"/>
      <c r="C24" s="335"/>
      <c r="D24" s="141">
        <v>3</v>
      </c>
      <c r="E24" s="129">
        <v>17200</v>
      </c>
      <c r="F24" s="140" t="s">
        <v>78</v>
      </c>
      <c r="G24" s="140" t="s">
        <v>78</v>
      </c>
      <c r="H24" s="140" t="s">
        <v>78</v>
      </c>
      <c r="I24" s="129">
        <f t="shared" ref="I24" si="12">E24*150%</f>
        <v>25800</v>
      </c>
      <c r="J24" s="140" t="s">
        <v>78</v>
      </c>
      <c r="K24" s="140" t="s">
        <v>78</v>
      </c>
      <c r="L24" s="140" t="s">
        <v>78</v>
      </c>
      <c r="M24" s="129">
        <f t="shared" ref="M24" si="13">E24*200%</f>
        <v>34400</v>
      </c>
      <c r="N24" s="140" t="s">
        <v>78</v>
      </c>
      <c r="O24" s="140" t="s">
        <v>78</v>
      </c>
      <c r="P24" s="140" t="s">
        <v>78</v>
      </c>
    </row>
    <row r="25" spans="1:16" s="23" customFormat="1" ht="12.75" customHeight="1">
      <c r="A25" s="335"/>
      <c r="B25" s="334"/>
      <c r="C25" s="335"/>
      <c r="D25" s="141">
        <v>4</v>
      </c>
      <c r="E25" s="129">
        <v>16600</v>
      </c>
      <c r="F25" s="140" t="s">
        <v>78</v>
      </c>
      <c r="G25" s="140" t="s">
        <v>78</v>
      </c>
      <c r="H25" s="140" t="s">
        <v>78</v>
      </c>
      <c r="I25" s="129">
        <f>E25*150%</f>
        <v>24900</v>
      </c>
      <c r="J25" s="140" t="s">
        <v>78</v>
      </c>
      <c r="K25" s="140" t="s">
        <v>78</v>
      </c>
      <c r="L25" s="140" t="s">
        <v>78</v>
      </c>
      <c r="M25" s="129">
        <f>E25*200%</f>
        <v>33200</v>
      </c>
      <c r="N25" s="140" t="s">
        <v>78</v>
      </c>
      <c r="O25" s="140" t="s">
        <v>78</v>
      </c>
      <c r="P25" s="140" t="s">
        <v>78</v>
      </c>
    </row>
    <row r="26" spans="1:16" s="23" customFormat="1">
      <c r="A26" s="127">
        <v>4</v>
      </c>
      <c r="B26" s="131" t="s">
        <v>125</v>
      </c>
      <c r="C26" s="136">
        <v>540702</v>
      </c>
      <c r="D26" s="140">
        <v>6</v>
      </c>
      <c r="E26" s="140" t="s">
        <v>78</v>
      </c>
      <c r="F26" s="140" t="s">
        <v>78</v>
      </c>
      <c r="G26" s="140">
        <v>14600</v>
      </c>
      <c r="H26" s="140" t="s">
        <v>78</v>
      </c>
      <c r="I26" s="129" t="s">
        <v>78</v>
      </c>
      <c r="J26" s="140" t="s">
        <v>78</v>
      </c>
      <c r="K26" s="129">
        <f t="shared" si="8"/>
        <v>21900</v>
      </c>
      <c r="L26" s="140" t="s">
        <v>78</v>
      </c>
      <c r="M26" s="129" t="s">
        <v>78</v>
      </c>
      <c r="N26" s="140" t="s">
        <v>78</v>
      </c>
      <c r="O26" s="129">
        <f t="shared" si="9"/>
        <v>29200</v>
      </c>
      <c r="P26" s="140" t="s">
        <v>78</v>
      </c>
    </row>
    <row r="27" spans="1:16" s="23" customFormat="1">
      <c r="A27" s="335">
        <v>5</v>
      </c>
      <c r="B27" s="334" t="s">
        <v>92</v>
      </c>
      <c r="C27" s="335">
        <v>570700</v>
      </c>
      <c r="D27" s="141">
        <v>1</v>
      </c>
      <c r="E27" s="103">
        <v>26360</v>
      </c>
      <c r="F27" s="140" t="s">
        <v>78</v>
      </c>
      <c r="G27" s="140" t="s">
        <v>78</v>
      </c>
      <c r="H27" s="140" t="s">
        <v>78</v>
      </c>
      <c r="I27" s="129">
        <f>E27*150%</f>
        <v>39540</v>
      </c>
      <c r="J27" s="140" t="s">
        <v>78</v>
      </c>
      <c r="K27" s="140" t="s">
        <v>78</v>
      </c>
      <c r="L27" s="140" t="s">
        <v>78</v>
      </c>
      <c r="M27" s="129">
        <f>E27*200%</f>
        <v>52720</v>
      </c>
      <c r="N27" s="140" t="s">
        <v>78</v>
      </c>
      <c r="O27" s="140" t="s">
        <v>78</v>
      </c>
      <c r="P27" s="140" t="s">
        <v>78</v>
      </c>
    </row>
    <row r="28" spans="1:16" s="23" customFormat="1">
      <c r="A28" s="335"/>
      <c r="B28" s="334"/>
      <c r="C28" s="335"/>
      <c r="D28" s="141">
        <v>2</v>
      </c>
      <c r="E28" s="129">
        <v>18500</v>
      </c>
      <c r="F28" s="140" t="s">
        <v>78</v>
      </c>
      <c r="G28" s="140" t="s">
        <v>78</v>
      </c>
      <c r="H28" s="140" t="s">
        <v>78</v>
      </c>
      <c r="I28" s="129">
        <f t="shared" ref="I28" si="14">E28*150%</f>
        <v>27750</v>
      </c>
      <c r="J28" s="140" t="s">
        <v>78</v>
      </c>
      <c r="K28" s="140" t="s">
        <v>78</v>
      </c>
      <c r="L28" s="140" t="s">
        <v>78</v>
      </c>
      <c r="M28" s="129">
        <f>E28*200%</f>
        <v>37000</v>
      </c>
      <c r="N28" s="140" t="s">
        <v>78</v>
      </c>
      <c r="O28" s="140" t="s">
        <v>78</v>
      </c>
      <c r="P28" s="140" t="s">
        <v>78</v>
      </c>
    </row>
    <row r="29" spans="1:16" s="23" customFormat="1">
      <c r="A29" s="335"/>
      <c r="B29" s="334"/>
      <c r="C29" s="335"/>
      <c r="D29" s="141">
        <v>3</v>
      </c>
      <c r="E29" s="129">
        <v>17200</v>
      </c>
      <c r="F29" s="140" t="s">
        <v>78</v>
      </c>
      <c r="G29" s="140" t="s">
        <v>78</v>
      </c>
      <c r="H29" s="140" t="s">
        <v>78</v>
      </c>
      <c r="I29" s="129">
        <f t="shared" ref="I29" si="15">E29*150%</f>
        <v>25800</v>
      </c>
      <c r="J29" s="140" t="s">
        <v>78</v>
      </c>
      <c r="K29" s="140" t="s">
        <v>78</v>
      </c>
      <c r="L29" s="140" t="s">
        <v>78</v>
      </c>
      <c r="M29" s="129">
        <f>E29*200%</f>
        <v>34400</v>
      </c>
      <c r="N29" s="140" t="s">
        <v>78</v>
      </c>
      <c r="O29" s="140" t="s">
        <v>78</v>
      </c>
      <c r="P29" s="140" t="s">
        <v>78</v>
      </c>
    </row>
    <row r="30" spans="1:16" s="23" customFormat="1">
      <c r="A30" s="335"/>
      <c r="B30" s="334"/>
      <c r="C30" s="335"/>
      <c r="D30" s="141">
        <v>4</v>
      </c>
      <c r="E30" s="129">
        <v>16600</v>
      </c>
      <c r="F30" s="140" t="s">
        <v>78</v>
      </c>
      <c r="G30" s="140" t="s">
        <v>78</v>
      </c>
      <c r="H30" s="140" t="s">
        <v>78</v>
      </c>
      <c r="I30" s="129">
        <f>E30*150%</f>
        <v>24900</v>
      </c>
      <c r="J30" s="140" t="s">
        <v>78</v>
      </c>
      <c r="K30" s="140" t="s">
        <v>78</v>
      </c>
      <c r="L30" s="140" t="s">
        <v>78</v>
      </c>
      <c r="M30" s="129">
        <f>E30*200%</f>
        <v>33200</v>
      </c>
      <c r="N30" s="140" t="s">
        <v>78</v>
      </c>
      <c r="O30" s="140" t="s">
        <v>78</v>
      </c>
      <c r="P30" s="140" t="s">
        <v>78</v>
      </c>
    </row>
    <row r="31" spans="1:16" s="23" customFormat="1">
      <c r="A31" s="322">
        <v>6</v>
      </c>
      <c r="B31" s="320" t="s">
        <v>65</v>
      </c>
      <c r="C31" s="322">
        <v>570400</v>
      </c>
      <c r="D31" s="129">
        <v>1</v>
      </c>
      <c r="E31" s="103">
        <v>26360</v>
      </c>
      <c r="F31" s="140" t="s">
        <v>78</v>
      </c>
      <c r="G31" s="140" t="s">
        <v>78</v>
      </c>
      <c r="H31" s="105">
        <v>26360</v>
      </c>
      <c r="I31" s="297">
        <f>E31*150%</f>
        <v>39540</v>
      </c>
      <c r="J31" s="140" t="s">
        <v>78</v>
      </c>
      <c r="K31" s="140" t="s">
        <v>78</v>
      </c>
      <c r="L31" s="140">
        <f>H31*1.5</f>
        <v>39540</v>
      </c>
      <c r="M31" s="297">
        <f>E31*200%</f>
        <v>52720</v>
      </c>
      <c r="N31" s="140" t="s">
        <v>78</v>
      </c>
      <c r="O31" s="140" t="s">
        <v>78</v>
      </c>
      <c r="P31" s="140">
        <f>H31*2</f>
        <v>52720</v>
      </c>
    </row>
    <row r="32" spans="1:16" s="23" customFormat="1">
      <c r="A32" s="332"/>
      <c r="B32" s="336"/>
      <c r="C32" s="332"/>
      <c r="D32" s="129">
        <v>2</v>
      </c>
      <c r="E32" s="129">
        <v>19700</v>
      </c>
      <c r="F32" s="140" t="s">
        <v>78</v>
      </c>
      <c r="G32" s="140" t="s">
        <v>78</v>
      </c>
      <c r="H32" s="140">
        <v>17700</v>
      </c>
      <c r="I32" s="129" t="s">
        <v>78</v>
      </c>
      <c r="J32" s="140" t="s">
        <v>78</v>
      </c>
      <c r="K32" s="140" t="s">
        <v>78</v>
      </c>
      <c r="L32" s="140">
        <f>H32*1.5</f>
        <v>26550</v>
      </c>
      <c r="M32" s="129" t="s">
        <v>78</v>
      </c>
      <c r="N32" s="140" t="s">
        <v>78</v>
      </c>
      <c r="O32" s="140" t="s">
        <v>78</v>
      </c>
      <c r="P32" s="140">
        <f>H32*2</f>
        <v>35400</v>
      </c>
    </row>
    <row r="33" spans="1:16" s="23" customFormat="1">
      <c r="A33" s="332"/>
      <c r="B33" s="336"/>
      <c r="C33" s="332"/>
      <c r="D33" s="129">
        <v>3</v>
      </c>
      <c r="E33" s="129">
        <v>17200</v>
      </c>
      <c r="F33" s="140" t="s">
        <v>78</v>
      </c>
      <c r="G33" s="140" t="s">
        <v>78</v>
      </c>
      <c r="H33" s="140">
        <v>15200</v>
      </c>
      <c r="I33" s="129" t="s">
        <v>78</v>
      </c>
      <c r="J33" s="140" t="s">
        <v>78</v>
      </c>
      <c r="K33" s="140" t="s">
        <v>78</v>
      </c>
      <c r="L33" s="140">
        <f>H33*1.5</f>
        <v>22800</v>
      </c>
      <c r="M33" s="129" t="s">
        <v>78</v>
      </c>
      <c r="N33" s="140" t="s">
        <v>78</v>
      </c>
      <c r="O33" s="140" t="s">
        <v>78</v>
      </c>
      <c r="P33" s="140">
        <f>H33*2</f>
        <v>30400</v>
      </c>
    </row>
    <row r="34" spans="1:16" s="23" customFormat="1">
      <c r="A34" s="323"/>
      <c r="B34" s="321"/>
      <c r="C34" s="323"/>
      <c r="D34" s="129">
        <v>4</v>
      </c>
      <c r="E34" s="129" t="s">
        <v>78</v>
      </c>
      <c r="F34" s="140" t="s">
        <v>78</v>
      </c>
      <c r="G34" s="140" t="s">
        <v>78</v>
      </c>
      <c r="H34" s="140">
        <v>14800</v>
      </c>
      <c r="I34" s="129" t="s">
        <v>78</v>
      </c>
      <c r="J34" s="140" t="s">
        <v>78</v>
      </c>
      <c r="K34" s="140" t="s">
        <v>78</v>
      </c>
      <c r="L34" s="140">
        <f>H34*1.5</f>
        <v>22200</v>
      </c>
      <c r="M34" s="129" t="s">
        <v>78</v>
      </c>
      <c r="N34" s="140" t="s">
        <v>78</v>
      </c>
      <c r="O34" s="140" t="s">
        <v>78</v>
      </c>
      <c r="P34" s="140">
        <f>H34*2</f>
        <v>29600</v>
      </c>
    </row>
    <row r="35" spans="1:16" s="23" customFormat="1" ht="43.5" customHeight="1">
      <c r="A35" s="258">
        <v>7</v>
      </c>
      <c r="B35" s="274" t="s">
        <v>3</v>
      </c>
      <c r="C35" s="258">
        <v>620006</v>
      </c>
      <c r="D35" s="260">
        <v>5</v>
      </c>
      <c r="E35" s="260">
        <v>17000</v>
      </c>
      <c r="F35" s="260" t="s">
        <v>78</v>
      </c>
      <c r="G35" s="260" t="s">
        <v>78</v>
      </c>
      <c r="H35" s="260" t="s">
        <v>78</v>
      </c>
      <c r="I35" s="256">
        <f t="shared" ref="I35" si="16">E35*150%</f>
        <v>25500</v>
      </c>
      <c r="J35" s="260" t="s">
        <v>78</v>
      </c>
      <c r="K35" s="260" t="s">
        <v>78</v>
      </c>
      <c r="L35" s="260" t="s">
        <v>78</v>
      </c>
      <c r="M35" s="256">
        <f t="shared" ref="M35" si="17">E35*200%</f>
        <v>34000</v>
      </c>
      <c r="N35" s="260" t="s">
        <v>78</v>
      </c>
      <c r="O35" s="260" t="s">
        <v>78</v>
      </c>
      <c r="P35" s="260" t="s">
        <v>78</v>
      </c>
    </row>
    <row r="36" spans="1:16" s="35" customFormat="1">
      <c r="A36" s="371" t="s">
        <v>91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</row>
    <row r="37" spans="1:16" s="23" customFormat="1" ht="12.75" customHeight="1">
      <c r="A37" s="335">
        <v>8</v>
      </c>
      <c r="B37" s="380" t="s">
        <v>272</v>
      </c>
      <c r="C37" s="322">
        <v>550700</v>
      </c>
      <c r="D37" s="129">
        <v>1</v>
      </c>
      <c r="E37" s="103">
        <v>26360</v>
      </c>
      <c r="F37" s="103">
        <v>26360</v>
      </c>
      <c r="G37" s="140" t="s">
        <v>78</v>
      </c>
      <c r="H37" s="140" t="s">
        <v>78</v>
      </c>
      <c r="I37" s="129">
        <f>E37*150%</f>
        <v>39540</v>
      </c>
      <c r="J37" s="129">
        <f>F37*150%</f>
        <v>39540</v>
      </c>
      <c r="K37" s="140" t="s">
        <v>78</v>
      </c>
      <c r="L37" s="140" t="s">
        <v>78</v>
      </c>
      <c r="M37" s="129">
        <f>E37*200%</f>
        <v>52720</v>
      </c>
      <c r="N37" s="129">
        <f>F37*200%</f>
        <v>52720</v>
      </c>
      <c r="O37" s="140" t="s">
        <v>78</v>
      </c>
      <c r="P37" s="140" t="s">
        <v>78</v>
      </c>
    </row>
    <row r="38" spans="1:16" s="23" customFormat="1" ht="12.75" customHeight="1">
      <c r="A38" s="335"/>
      <c r="B38" s="381"/>
      <c r="C38" s="332"/>
      <c r="D38" s="129">
        <v>2</v>
      </c>
      <c r="E38" s="129">
        <v>18500</v>
      </c>
      <c r="F38" s="129">
        <v>16700</v>
      </c>
      <c r="G38" s="140" t="s">
        <v>78</v>
      </c>
      <c r="H38" s="140" t="s">
        <v>78</v>
      </c>
      <c r="I38" s="129">
        <f t="shared" ref="I38" si="18">E38*150%</f>
        <v>27750</v>
      </c>
      <c r="J38" s="129">
        <f t="shared" ref="J38" si="19">F38*150%</f>
        <v>25050</v>
      </c>
      <c r="K38" s="140" t="s">
        <v>78</v>
      </c>
      <c r="L38" s="140" t="s">
        <v>78</v>
      </c>
      <c r="M38" s="129">
        <f t="shared" ref="M38" si="20">E38*200%</f>
        <v>37000</v>
      </c>
      <c r="N38" s="129">
        <f t="shared" ref="N38" si="21">F38*200%</f>
        <v>33400</v>
      </c>
      <c r="O38" s="140" t="s">
        <v>78</v>
      </c>
      <c r="P38" s="140" t="s">
        <v>78</v>
      </c>
    </row>
    <row r="39" spans="1:16" s="23" customFormat="1" ht="12.75" customHeight="1">
      <c r="A39" s="335"/>
      <c r="B39" s="381"/>
      <c r="C39" s="332"/>
      <c r="D39" s="129">
        <v>3</v>
      </c>
      <c r="E39" s="129">
        <v>17200</v>
      </c>
      <c r="F39" s="129">
        <v>15400</v>
      </c>
      <c r="G39" s="140" t="s">
        <v>78</v>
      </c>
      <c r="H39" s="140" t="s">
        <v>78</v>
      </c>
      <c r="I39" s="129">
        <f t="shared" ref="I39" si="22">E39*150%</f>
        <v>25800</v>
      </c>
      <c r="J39" s="129">
        <f t="shared" ref="J39" si="23">F39*150%</f>
        <v>23100</v>
      </c>
      <c r="K39" s="140" t="s">
        <v>78</v>
      </c>
      <c r="L39" s="140" t="s">
        <v>78</v>
      </c>
      <c r="M39" s="129">
        <f t="shared" ref="M39" si="24">E39*200%</f>
        <v>34400</v>
      </c>
      <c r="N39" s="129">
        <f t="shared" ref="N39" si="25">F39*200%</f>
        <v>30800</v>
      </c>
      <c r="O39" s="140" t="s">
        <v>78</v>
      </c>
      <c r="P39" s="140" t="s">
        <v>78</v>
      </c>
    </row>
    <row r="40" spans="1:16" s="23" customFormat="1" ht="12.75" customHeight="1">
      <c r="A40" s="335"/>
      <c r="B40" s="381"/>
      <c r="C40" s="332"/>
      <c r="D40" s="129">
        <v>4</v>
      </c>
      <c r="E40" s="129">
        <v>16600</v>
      </c>
      <c r="F40" s="129">
        <v>14800</v>
      </c>
      <c r="G40" s="140" t="s">
        <v>78</v>
      </c>
      <c r="H40" s="140" t="s">
        <v>78</v>
      </c>
      <c r="I40" s="129">
        <f t="shared" ref="I40" si="26">E40*150%</f>
        <v>24900</v>
      </c>
      <c r="J40" s="129">
        <f t="shared" ref="J40:J41" si="27">F40*150%</f>
        <v>22200</v>
      </c>
      <c r="K40" s="140" t="s">
        <v>78</v>
      </c>
      <c r="L40" s="140" t="s">
        <v>78</v>
      </c>
      <c r="M40" s="129">
        <f t="shared" ref="M40" si="28">E40*200%</f>
        <v>33200</v>
      </c>
      <c r="N40" s="129">
        <f t="shared" ref="N40:N41" si="29">F40*200%</f>
        <v>29600</v>
      </c>
      <c r="O40" s="140" t="s">
        <v>78</v>
      </c>
      <c r="P40" s="140" t="s">
        <v>78</v>
      </c>
    </row>
    <row r="41" spans="1:16" s="23" customFormat="1" ht="31.5" customHeight="1">
      <c r="A41" s="335"/>
      <c r="B41" s="382"/>
      <c r="C41" s="323"/>
      <c r="D41" s="129">
        <v>5</v>
      </c>
      <c r="E41" s="129" t="s">
        <v>78</v>
      </c>
      <c r="F41" s="129">
        <v>14800</v>
      </c>
      <c r="G41" s="140" t="s">
        <v>78</v>
      </c>
      <c r="H41" s="140" t="s">
        <v>78</v>
      </c>
      <c r="I41" s="129" t="s">
        <v>78</v>
      </c>
      <c r="J41" s="129">
        <f t="shared" si="27"/>
        <v>22200</v>
      </c>
      <c r="K41" s="140" t="s">
        <v>78</v>
      </c>
      <c r="L41" s="140" t="s">
        <v>78</v>
      </c>
      <c r="M41" s="129" t="s">
        <v>78</v>
      </c>
      <c r="N41" s="129">
        <f t="shared" si="29"/>
        <v>29600</v>
      </c>
      <c r="O41" s="140" t="s">
        <v>78</v>
      </c>
      <c r="P41" s="140" t="s">
        <v>78</v>
      </c>
    </row>
    <row r="42" spans="1:16" s="23" customFormat="1" ht="25.5">
      <c r="A42" s="129">
        <v>9</v>
      </c>
      <c r="B42" s="131" t="s">
        <v>56</v>
      </c>
      <c r="C42" s="136">
        <v>540604</v>
      </c>
      <c r="D42" s="140">
        <v>6</v>
      </c>
      <c r="E42" s="140" t="s">
        <v>78</v>
      </c>
      <c r="F42" s="140" t="s">
        <v>78</v>
      </c>
      <c r="G42" s="140">
        <v>14600</v>
      </c>
      <c r="H42" s="140" t="s">
        <v>78</v>
      </c>
      <c r="I42" s="129" t="s">
        <v>78</v>
      </c>
      <c r="J42" s="140" t="s">
        <v>78</v>
      </c>
      <c r="K42" s="129">
        <f t="shared" ref="K42:K49" si="30">G42*150%</f>
        <v>21900</v>
      </c>
      <c r="L42" s="140" t="s">
        <v>78</v>
      </c>
      <c r="M42" s="129" t="s">
        <v>78</v>
      </c>
      <c r="N42" s="140" t="s">
        <v>78</v>
      </c>
      <c r="O42" s="129">
        <f t="shared" ref="O42:O49" si="31">G42*200%</f>
        <v>29200</v>
      </c>
      <c r="P42" s="140" t="s">
        <v>78</v>
      </c>
    </row>
    <row r="43" spans="1:16" s="23" customFormat="1" ht="25.5" customHeight="1">
      <c r="A43" s="127">
        <v>10</v>
      </c>
      <c r="B43" s="131" t="s">
        <v>57</v>
      </c>
      <c r="C43" s="136">
        <v>540605</v>
      </c>
      <c r="D43" s="140">
        <v>6</v>
      </c>
      <c r="E43" s="140" t="s">
        <v>78</v>
      </c>
      <c r="F43" s="140" t="s">
        <v>78</v>
      </c>
      <c r="G43" s="140">
        <v>14600</v>
      </c>
      <c r="H43" s="140" t="s">
        <v>78</v>
      </c>
      <c r="I43" s="129" t="s">
        <v>78</v>
      </c>
      <c r="J43" s="140" t="s">
        <v>78</v>
      </c>
      <c r="K43" s="129">
        <f t="shared" si="30"/>
        <v>21900</v>
      </c>
      <c r="L43" s="140" t="s">
        <v>78</v>
      </c>
      <c r="M43" s="129" t="s">
        <v>78</v>
      </c>
      <c r="N43" s="140" t="s">
        <v>78</v>
      </c>
      <c r="O43" s="129">
        <f t="shared" si="31"/>
        <v>29200</v>
      </c>
      <c r="P43" s="140" t="s">
        <v>78</v>
      </c>
    </row>
    <row r="44" spans="1:16" s="23" customFormat="1">
      <c r="A44" s="335">
        <v>11</v>
      </c>
      <c r="B44" s="334" t="s">
        <v>4</v>
      </c>
      <c r="C44" s="376">
        <v>532000</v>
      </c>
      <c r="D44" s="129">
        <v>1</v>
      </c>
      <c r="E44" s="103">
        <v>26360</v>
      </c>
      <c r="F44" s="103">
        <v>26360</v>
      </c>
      <c r="G44" s="129" t="s">
        <v>78</v>
      </c>
      <c r="H44" s="140" t="s">
        <v>78</v>
      </c>
      <c r="I44" s="129">
        <f>E44*150%</f>
        <v>39540</v>
      </c>
      <c r="J44" s="129">
        <f>F44*150%</f>
        <v>39540</v>
      </c>
      <c r="K44" s="140" t="s">
        <v>78</v>
      </c>
      <c r="L44" s="140" t="s">
        <v>78</v>
      </c>
      <c r="M44" s="129">
        <f>E44*200%</f>
        <v>52720</v>
      </c>
      <c r="N44" s="129">
        <f>F44*200%</f>
        <v>52720</v>
      </c>
      <c r="O44" s="140" t="s">
        <v>78</v>
      </c>
      <c r="P44" s="140" t="s">
        <v>78</v>
      </c>
    </row>
    <row r="45" spans="1:16" s="23" customFormat="1">
      <c r="A45" s="335"/>
      <c r="B45" s="334"/>
      <c r="C45" s="377"/>
      <c r="D45" s="129">
        <v>2</v>
      </c>
      <c r="E45" s="129">
        <v>20700</v>
      </c>
      <c r="F45" s="129">
        <v>18600</v>
      </c>
      <c r="G45" s="129" t="s">
        <v>78</v>
      </c>
      <c r="H45" s="140" t="s">
        <v>78</v>
      </c>
      <c r="I45" s="129">
        <f t="shared" ref="I45" si="32">E45*150%</f>
        <v>31050</v>
      </c>
      <c r="J45" s="129">
        <f t="shared" ref="J45" si="33">F45*150%</f>
        <v>27900</v>
      </c>
      <c r="K45" s="140" t="s">
        <v>78</v>
      </c>
      <c r="L45" s="140" t="s">
        <v>78</v>
      </c>
      <c r="M45" s="129">
        <f>E45*200%</f>
        <v>41400</v>
      </c>
      <c r="N45" s="129">
        <f t="shared" ref="N45" si="34">F45*200%</f>
        <v>37200</v>
      </c>
      <c r="O45" s="140" t="s">
        <v>78</v>
      </c>
      <c r="P45" s="140" t="s">
        <v>78</v>
      </c>
    </row>
    <row r="46" spans="1:16" s="23" customFormat="1">
      <c r="A46" s="335"/>
      <c r="B46" s="334"/>
      <c r="C46" s="377"/>
      <c r="D46" s="129">
        <v>3</v>
      </c>
      <c r="E46" s="129">
        <v>18400</v>
      </c>
      <c r="F46" s="129">
        <v>16300</v>
      </c>
      <c r="G46" s="129" t="s">
        <v>78</v>
      </c>
      <c r="H46" s="140" t="s">
        <v>78</v>
      </c>
      <c r="I46" s="129">
        <f t="shared" ref="I46" si="35">E46*150%</f>
        <v>27600</v>
      </c>
      <c r="J46" s="129">
        <f t="shared" ref="J46" si="36">F46*150%</f>
        <v>24450</v>
      </c>
      <c r="K46" s="140" t="s">
        <v>78</v>
      </c>
      <c r="L46" s="140" t="s">
        <v>78</v>
      </c>
      <c r="M46" s="129">
        <f>E46*200%</f>
        <v>36800</v>
      </c>
      <c r="N46" s="129">
        <f t="shared" ref="N46" si="37">F46*200%</f>
        <v>32600</v>
      </c>
      <c r="O46" s="140" t="s">
        <v>78</v>
      </c>
      <c r="P46" s="140" t="s">
        <v>78</v>
      </c>
    </row>
    <row r="47" spans="1:16" s="23" customFormat="1">
      <c r="A47" s="335"/>
      <c r="B47" s="334"/>
      <c r="C47" s="377"/>
      <c r="D47" s="129">
        <v>4</v>
      </c>
      <c r="E47" s="129">
        <v>17800</v>
      </c>
      <c r="F47" s="129">
        <v>15700</v>
      </c>
      <c r="G47" s="129" t="s">
        <v>78</v>
      </c>
      <c r="H47" s="140" t="s">
        <v>78</v>
      </c>
      <c r="I47" s="129">
        <f t="shared" ref="I47:J47" si="38">E47*150%</f>
        <v>26700</v>
      </c>
      <c r="J47" s="129">
        <f t="shared" si="38"/>
        <v>23550</v>
      </c>
      <c r="K47" s="140" t="s">
        <v>78</v>
      </c>
      <c r="L47" s="140" t="s">
        <v>78</v>
      </c>
      <c r="M47" s="129">
        <f t="shared" ref="M47:N48" si="39">E47*200%</f>
        <v>35600</v>
      </c>
      <c r="N47" s="129">
        <f t="shared" si="39"/>
        <v>31400</v>
      </c>
      <c r="O47" s="140" t="s">
        <v>78</v>
      </c>
      <c r="P47" s="140" t="s">
        <v>78</v>
      </c>
    </row>
    <row r="48" spans="1:16" s="23" customFormat="1">
      <c r="A48" s="335"/>
      <c r="B48" s="334"/>
      <c r="C48" s="378"/>
      <c r="D48" s="129">
        <v>5</v>
      </c>
      <c r="E48" s="129" t="s">
        <v>78</v>
      </c>
      <c r="F48" s="129">
        <v>15700</v>
      </c>
      <c r="G48" s="129" t="s">
        <v>78</v>
      </c>
      <c r="H48" s="140" t="s">
        <v>78</v>
      </c>
      <c r="I48" s="129" t="s">
        <v>78</v>
      </c>
      <c r="J48" s="129">
        <f t="shared" ref="J48" si="40">F48*150%</f>
        <v>23550</v>
      </c>
      <c r="K48" s="140" t="s">
        <v>78</v>
      </c>
      <c r="L48" s="140" t="s">
        <v>78</v>
      </c>
      <c r="M48" s="129" t="s">
        <v>78</v>
      </c>
      <c r="N48" s="129">
        <f t="shared" si="39"/>
        <v>31400</v>
      </c>
      <c r="O48" s="140" t="s">
        <v>78</v>
      </c>
      <c r="P48" s="140" t="s">
        <v>78</v>
      </c>
    </row>
    <row r="49" spans="1:16" s="23" customFormat="1">
      <c r="A49" s="335"/>
      <c r="B49" s="334"/>
      <c r="C49" s="141">
        <v>521902</v>
      </c>
      <c r="D49" s="129">
        <v>6</v>
      </c>
      <c r="E49" s="129" t="s">
        <v>78</v>
      </c>
      <c r="F49" s="140" t="s">
        <v>78</v>
      </c>
      <c r="G49" s="129">
        <v>15000</v>
      </c>
      <c r="H49" s="140" t="s">
        <v>78</v>
      </c>
      <c r="I49" s="129" t="s">
        <v>78</v>
      </c>
      <c r="J49" s="140" t="s">
        <v>78</v>
      </c>
      <c r="K49" s="129">
        <f t="shared" si="30"/>
        <v>22500</v>
      </c>
      <c r="L49" s="140" t="s">
        <v>78</v>
      </c>
      <c r="M49" s="129" t="s">
        <v>78</v>
      </c>
      <c r="N49" s="140" t="s">
        <v>78</v>
      </c>
      <c r="O49" s="129">
        <f t="shared" si="31"/>
        <v>30000</v>
      </c>
      <c r="P49" s="140" t="s">
        <v>78</v>
      </c>
    </row>
    <row r="50" spans="1:16">
      <c r="A50" s="379" t="s">
        <v>63</v>
      </c>
      <c r="B50" s="379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</row>
    <row r="51" spans="1:16" s="23" customFormat="1">
      <c r="A51" s="322">
        <v>12</v>
      </c>
      <c r="B51" s="320" t="s">
        <v>274</v>
      </c>
      <c r="C51" s="322">
        <v>520100</v>
      </c>
      <c r="D51" s="129">
        <v>1</v>
      </c>
      <c r="E51" s="103">
        <v>26360</v>
      </c>
      <c r="F51" s="140" t="s">
        <v>78</v>
      </c>
      <c r="G51" s="140" t="s">
        <v>78</v>
      </c>
      <c r="H51" s="140" t="s">
        <v>78</v>
      </c>
      <c r="I51" s="129">
        <f>E51*150%</f>
        <v>39540</v>
      </c>
      <c r="J51" s="140" t="s">
        <v>78</v>
      </c>
      <c r="K51" s="140" t="s">
        <v>78</v>
      </c>
      <c r="L51" s="140" t="s">
        <v>78</v>
      </c>
      <c r="M51" s="129">
        <f>E51*200%</f>
        <v>52720</v>
      </c>
      <c r="N51" s="140" t="s">
        <v>78</v>
      </c>
      <c r="O51" s="140" t="s">
        <v>78</v>
      </c>
      <c r="P51" s="140" t="s">
        <v>78</v>
      </c>
    </row>
    <row r="52" spans="1:16" s="23" customFormat="1">
      <c r="A52" s="332"/>
      <c r="B52" s="336"/>
      <c r="C52" s="332"/>
      <c r="D52" s="129">
        <v>2</v>
      </c>
      <c r="E52" s="129">
        <v>21800</v>
      </c>
      <c r="F52" s="140" t="s">
        <v>78</v>
      </c>
      <c r="G52" s="140" t="s">
        <v>78</v>
      </c>
      <c r="H52" s="140" t="s">
        <v>78</v>
      </c>
      <c r="I52" s="129">
        <f t="shared" ref="I52" si="41">E52*150%</f>
        <v>32700</v>
      </c>
      <c r="J52" s="140" t="s">
        <v>78</v>
      </c>
      <c r="K52" s="140" t="s">
        <v>78</v>
      </c>
      <c r="L52" s="140" t="s">
        <v>78</v>
      </c>
      <c r="M52" s="129">
        <f t="shared" ref="M52" si="42">E52*200%</f>
        <v>43600</v>
      </c>
      <c r="N52" s="140" t="s">
        <v>78</v>
      </c>
      <c r="O52" s="140" t="s">
        <v>78</v>
      </c>
      <c r="P52" s="140" t="s">
        <v>78</v>
      </c>
    </row>
    <row r="53" spans="1:16" s="23" customFormat="1">
      <c r="A53" s="332"/>
      <c r="B53" s="336"/>
      <c r="C53" s="332"/>
      <c r="D53" s="129">
        <v>3</v>
      </c>
      <c r="E53" s="129">
        <v>21500</v>
      </c>
      <c r="F53" s="140" t="s">
        <v>78</v>
      </c>
      <c r="G53" s="140" t="s">
        <v>78</v>
      </c>
      <c r="H53" s="140" t="s">
        <v>78</v>
      </c>
      <c r="I53" s="129">
        <f t="shared" ref="I53" si="43">E53*150%</f>
        <v>32250</v>
      </c>
      <c r="J53" s="140" t="s">
        <v>78</v>
      </c>
      <c r="K53" s="140" t="s">
        <v>78</v>
      </c>
      <c r="L53" s="140" t="s">
        <v>78</v>
      </c>
      <c r="M53" s="129">
        <f t="shared" ref="M53" si="44">E53*200%</f>
        <v>43000</v>
      </c>
      <c r="N53" s="140" t="s">
        <v>78</v>
      </c>
      <c r="O53" s="140" t="s">
        <v>78</v>
      </c>
      <c r="P53" s="140" t="s">
        <v>78</v>
      </c>
    </row>
    <row r="54" spans="1:16" s="23" customFormat="1" ht="12.75" customHeight="1">
      <c r="A54" s="332"/>
      <c r="B54" s="336"/>
      <c r="C54" s="332"/>
      <c r="D54" s="129">
        <v>4</v>
      </c>
      <c r="E54" s="129">
        <v>21000</v>
      </c>
      <c r="F54" s="140" t="s">
        <v>78</v>
      </c>
      <c r="G54" s="140" t="s">
        <v>78</v>
      </c>
      <c r="H54" s="140" t="s">
        <v>78</v>
      </c>
      <c r="I54" s="129">
        <f t="shared" ref="I54:I86" si="45">E54*150%</f>
        <v>31500</v>
      </c>
      <c r="J54" s="140" t="s">
        <v>78</v>
      </c>
      <c r="K54" s="140" t="s">
        <v>78</v>
      </c>
      <c r="L54" s="140" t="s">
        <v>78</v>
      </c>
      <c r="M54" s="129">
        <f t="shared" ref="M54:M86" si="46">E54*200%</f>
        <v>42000</v>
      </c>
      <c r="N54" s="140" t="s">
        <v>78</v>
      </c>
      <c r="O54" s="140" t="s">
        <v>78</v>
      </c>
      <c r="P54" s="140" t="s">
        <v>78</v>
      </c>
    </row>
    <row r="55" spans="1:16" s="23" customFormat="1">
      <c r="A55" s="322">
        <v>13</v>
      </c>
      <c r="B55" s="320" t="s">
        <v>275</v>
      </c>
      <c r="C55" s="322">
        <v>550100</v>
      </c>
      <c r="D55" s="129">
        <v>1</v>
      </c>
      <c r="E55" s="103">
        <v>26360</v>
      </c>
      <c r="F55" s="103">
        <v>26360</v>
      </c>
      <c r="G55" s="140" t="s">
        <v>78</v>
      </c>
      <c r="H55" s="140" t="s">
        <v>78</v>
      </c>
      <c r="I55" s="129">
        <f>E55*150%</f>
        <v>39540</v>
      </c>
      <c r="J55" s="129">
        <f>F55*150%</f>
        <v>39540</v>
      </c>
      <c r="K55" s="140" t="s">
        <v>78</v>
      </c>
      <c r="L55" s="140" t="s">
        <v>78</v>
      </c>
      <c r="M55" s="129">
        <f>E55*200%</f>
        <v>52720</v>
      </c>
      <c r="N55" s="129">
        <f>F55*200%</f>
        <v>52720</v>
      </c>
      <c r="O55" s="140" t="s">
        <v>78</v>
      </c>
      <c r="P55" s="140" t="s">
        <v>78</v>
      </c>
    </row>
    <row r="56" spans="1:16" s="23" customFormat="1">
      <c r="A56" s="332"/>
      <c r="B56" s="336"/>
      <c r="C56" s="332"/>
      <c r="D56" s="129">
        <v>2</v>
      </c>
      <c r="E56" s="129">
        <v>19400</v>
      </c>
      <c r="F56" s="129">
        <v>17300</v>
      </c>
      <c r="G56" s="140" t="s">
        <v>78</v>
      </c>
      <c r="H56" s="140" t="s">
        <v>78</v>
      </c>
      <c r="I56" s="129">
        <f t="shared" ref="I56" si="47">E56*150%</f>
        <v>29100</v>
      </c>
      <c r="J56" s="129">
        <f t="shared" ref="J56" si="48">F56*150%</f>
        <v>25950</v>
      </c>
      <c r="K56" s="140" t="s">
        <v>78</v>
      </c>
      <c r="L56" s="140" t="s">
        <v>78</v>
      </c>
      <c r="M56" s="129">
        <f t="shared" ref="M56" si="49">E56*200%</f>
        <v>38800</v>
      </c>
      <c r="N56" s="129">
        <f t="shared" ref="N56" si="50">F56*200%</f>
        <v>34600</v>
      </c>
      <c r="O56" s="140" t="s">
        <v>78</v>
      </c>
      <c r="P56" s="140" t="s">
        <v>78</v>
      </c>
    </row>
    <row r="57" spans="1:16" s="23" customFormat="1">
      <c r="A57" s="332"/>
      <c r="B57" s="336"/>
      <c r="C57" s="332"/>
      <c r="D57" s="129">
        <v>3</v>
      </c>
      <c r="E57" s="129">
        <v>18400</v>
      </c>
      <c r="F57" s="129">
        <v>16300</v>
      </c>
      <c r="G57" s="140" t="s">
        <v>78</v>
      </c>
      <c r="H57" s="140" t="s">
        <v>78</v>
      </c>
      <c r="I57" s="129">
        <f t="shared" ref="I57" si="51">E57*150%</f>
        <v>27600</v>
      </c>
      <c r="J57" s="129">
        <f t="shared" ref="J57" si="52">F57*150%</f>
        <v>24450</v>
      </c>
      <c r="K57" s="140" t="s">
        <v>78</v>
      </c>
      <c r="L57" s="140" t="s">
        <v>78</v>
      </c>
      <c r="M57" s="129">
        <f t="shared" ref="M57" si="53">E57*200%</f>
        <v>36800</v>
      </c>
      <c r="N57" s="129">
        <f t="shared" ref="N57" si="54">F57*200%</f>
        <v>32600</v>
      </c>
      <c r="O57" s="140" t="s">
        <v>78</v>
      </c>
      <c r="P57" s="140" t="s">
        <v>78</v>
      </c>
    </row>
    <row r="58" spans="1:16" s="23" customFormat="1" ht="12.75" customHeight="1">
      <c r="A58" s="332"/>
      <c r="B58" s="336"/>
      <c r="C58" s="332"/>
      <c r="D58" s="129">
        <v>4</v>
      </c>
      <c r="E58" s="129">
        <v>17800</v>
      </c>
      <c r="F58" s="129">
        <v>15700</v>
      </c>
      <c r="G58" s="140" t="s">
        <v>78</v>
      </c>
      <c r="H58" s="140" t="s">
        <v>78</v>
      </c>
      <c r="I58" s="129">
        <f t="shared" ref="I58:J59" si="55">E58*150%</f>
        <v>26700</v>
      </c>
      <c r="J58" s="129">
        <f t="shared" si="55"/>
        <v>23550</v>
      </c>
      <c r="K58" s="140" t="s">
        <v>78</v>
      </c>
      <c r="L58" s="140" t="s">
        <v>78</v>
      </c>
      <c r="M58" s="129">
        <f t="shared" ref="M58:N59" si="56">E58*200%</f>
        <v>35600</v>
      </c>
      <c r="N58" s="129">
        <f t="shared" si="56"/>
        <v>31400</v>
      </c>
      <c r="O58" s="140" t="s">
        <v>78</v>
      </c>
      <c r="P58" s="140" t="s">
        <v>78</v>
      </c>
    </row>
    <row r="59" spans="1:16" s="23" customFormat="1" ht="28.5" customHeight="1">
      <c r="A59" s="323"/>
      <c r="B59" s="321"/>
      <c r="C59" s="323"/>
      <c r="D59" s="129">
        <v>5</v>
      </c>
      <c r="E59" s="129" t="s">
        <v>78</v>
      </c>
      <c r="F59" s="129">
        <v>15700</v>
      </c>
      <c r="G59" s="140" t="s">
        <v>78</v>
      </c>
      <c r="H59" s="140" t="s">
        <v>78</v>
      </c>
      <c r="I59" s="129" t="s">
        <v>78</v>
      </c>
      <c r="J59" s="129">
        <f t="shared" si="55"/>
        <v>23550</v>
      </c>
      <c r="K59" s="140" t="s">
        <v>78</v>
      </c>
      <c r="L59" s="140" t="s">
        <v>78</v>
      </c>
      <c r="M59" s="129" t="s">
        <v>78</v>
      </c>
      <c r="N59" s="129">
        <f t="shared" si="56"/>
        <v>31400</v>
      </c>
      <c r="O59" s="140" t="s">
        <v>78</v>
      </c>
      <c r="P59" s="140" t="s">
        <v>78</v>
      </c>
    </row>
    <row r="60" spans="1:16" s="23" customFormat="1">
      <c r="A60" s="322">
        <v>14</v>
      </c>
      <c r="B60" s="320" t="s">
        <v>5</v>
      </c>
      <c r="C60" s="322">
        <v>520200</v>
      </c>
      <c r="D60" s="129">
        <v>1</v>
      </c>
      <c r="E60" s="103">
        <v>26360</v>
      </c>
      <c r="F60" s="103">
        <v>26360</v>
      </c>
      <c r="G60" s="140" t="s">
        <v>78</v>
      </c>
      <c r="H60" s="140" t="s">
        <v>78</v>
      </c>
      <c r="I60" s="129">
        <f>E60*150%</f>
        <v>39540</v>
      </c>
      <c r="J60" s="140" t="s">
        <v>78</v>
      </c>
      <c r="K60" s="140" t="s">
        <v>78</v>
      </c>
      <c r="L60" s="140" t="s">
        <v>78</v>
      </c>
      <c r="M60" s="129">
        <f>E60*200%</f>
        <v>52720</v>
      </c>
      <c r="N60" s="129">
        <f>F60*200%</f>
        <v>52720</v>
      </c>
      <c r="O60" s="140" t="s">
        <v>78</v>
      </c>
      <c r="P60" s="140" t="s">
        <v>78</v>
      </c>
    </row>
    <row r="61" spans="1:16" s="23" customFormat="1">
      <c r="A61" s="332"/>
      <c r="B61" s="336"/>
      <c r="C61" s="332"/>
      <c r="D61" s="129">
        <v>2</v>
      </c>
      <c r="E61" s="129">
        <v>19400</v>
      </c>
      <c r="F61" s="129">
        <v>17300</v>
      </c>
      <c r="G61" s="140" t="s">
        <v>78</v>
      </c>
      <c r="H61" s="140" t="s">
        <v>78</v>
      </c>
      <c r="I61" s="129">
        <f t="shared" ref="I61" si="57">E61*150%</f>
        <v>29100</v>
      </c>
      <c r="J61" s="140" t="s">
        <v>78</v>
      </c>
      <c r="K61" s="140" t="s">
        <v>78</v>
      </c>
      <c r="L61" s="140" t="s">
        <v>78</v>
      </c>
      <c r="M61" s="129">
        <f t="shared" ref="M61" si="58">E61*200%</f>
        <v>38800</v>
      </c>
      <c r="N61" s="129">
        <f t="shared" ref="N61" si="59">F61*200%</f>
        <v>34600</v>
      </c>
      <c r="O61" s="140" t="s">
        <v>78</v>
      </c>
      <c r="P61" s="140" t="s">
        <v>78</v>
      </c>
    </row>
    <row r="62" spans="1:16" s="23" customFormat="1">
      <c r="A62" s="332"/>
      <c r="B62" s="336"/>
      <c r="C62" s="332"/>
      <c r="D62" s="129">
        <v>3</v>
      </c>
      <c r="E62" s="129">
        <v>18400</v>
      </c>
      <c r="F62" s="129">
        <v>16300</v>
      </c>
      <c r="G62" s="140" t="s">
        <v>78</v>
      </c>
      <c r="H62" s="140" t="s">
        <v>78</v>
      </c>
      <c r="I62" s="129">
        <f t="shared" ref="I62" si="60">E62*150%</f>
        <v>27600</v>
      </c>
      <c r="J62" s="140" t="s">
        <v>78</v>
      </c>
      <c r="K62" s="140" t="s">
        <v>78</v>
      </c>
      <c r="L62" s="140" t="s">
        <v>78</v>
      </c>
      <c r="M62" s="129">
        <f t="shared" ref="M62" si="61">E62*200%</f>
        <v>36800</v>
      </c>
      <c r="N62" s="129">
        <f t="shared" ref="N62" si="62">F62*200%</f>
        <v>32600</v>
      </c>
      <c r="O62" s="140" t="s">
        <v>78</v>
      </c>
      <c r="P62" s="140" t="s">
        <v>78</v>
      </c>
    </row>
    <row r="63" spans="1:16" s="23" customFormat="1">
      <c r="A63" s="332"/>
      <c r="B63" s="336"/>
      <c r="C63" s="332"/>
      <c r="D63" s="129">
        <v>4</v>
      </c>
      <c r="E63" s="129">
        <v>17800</v>
      </c>
      <c r="F63" s="129">
        <v>15700</v>
      </c>
      <c r="G63" s="140" t="s">
        <v>78</v>
      </c>
      <c r="H63" s="140" t="s">
        <v>78</v>
      </c>
      <c r="I63" s="129">
        <f t="shared" si="45"/>
        <v>26700</v>
      </c>
      <c r="J63" s="140" t="s">
        <v>78</v>
      </c>
      <c r="K63" s="140" t="s">
        <v>78</v>
      </c>
      <c r="L63" s="140" t="s">
        <v>78</v>
      </c>
      <c r="M63" s="129">
        <f t="shared" si="46"/>
        <v>35600</v>
      </c>
      <c r="N63" s="129">
        <f t="shared" ref="N63:N77" si="63">F63*200%</f>
        <v>31400</v>
      </c>
      <c r="O63" s="140" t="s">
        <v>78</v>
      </c>
      <c r="P63" s="140" t="s">
        <v>78</v>
      </c>
    </row>
    <row r="64" spans="1:16" s="23" customFormat="1">
      <c r="A64" s="332"/>
      <c r="B64" s="336"/>
      <c r="C64" s="323"/>
      <c r="D64" s="129">
        <v>5</v>
      </c>
      <c r="E64" s="129" t="s">
        <v>78</v>
      </c>
      <c r="F64" s="129">
        <v>15700</v>
      </c>
      <c r="G64" s="140" t="s">
        <v>78</v>
      </c>
      <c r="H64" s="140" t="s">
        <v>78</v>
      </c>
      <c r="I64" s="129" t="s">
        <v>78</v>
      </c>
      <c r="J64" s="140" t="s">
        <v>78</v>
      </c>
      <c r="K64" s="140" t="s">
        <v>78</v>
      </c>
      <c r="L64" s="140" t="s">
        <v>78</v>
      </c>
      <c r="M64" s="129" t="s">
        <v>78</v>
      </c>
      <c r="N64" s="129">
        <f t="shared" si="63"/>
        <v>31400</v>
      </c>
      <c r="O64" s="140" t="s">
        <v>78</v>
      </c>
      <c r="P64" s="140" t="s">
        <v>78</v>
      </c>
    </row>
    <row r="65" spans="1:16" s="23" customFormat="1">
      <c r="A65" s="332"/>
      <c r="B65" s="336"/>
      <c r="C65" s="136">
        <v>540102</v>
      </c>
      <c r="D65" s="140">
        <v>6</v>
      </c>
      <c r="E65" s="140" t="s">
        <v>78</v>
      </c>
      <c r="F65" s="140" t="s">
        <v>78</v>
      </c>
      <c r="G65" s="140">
        <v>15000</v>
      </c>
      <c r="H65" s="140" t="s">
        <v>78</v>
      </c>
      <c r="I65" s="129" t="s">
        <v>78</v>
      </c>
      <c r="J65" s="140" t="s">
        <v>78</v>
      </c>
      <c r="K65" s="129">
        <f t="shared" ref="K65:K78" si="64">G65*150%</f>
        <v>22500</v>
      </c>
      <c r="L65" s="140" t="s">
        <v>78</v>
      </c>
      <c r="M65" s="129" t="s">
        <v>78</v>
      </c>
      <c r="N65" s="140" t="s">
        <v>78</v>
      </c>
      <c r="O65" s="129">
        <f t="shared" ref="O65:O78" si="65">G65*200%</f>
        <v>30000</v>
      </c>
      <c r="P65" s="140" t="s">
        <v>78</v>
      </c>
    </row>
    <row r="66" spans="1:16" s="23" customFormat="1">
      <c r="A66" s="335">
        <v>15</v>
      </c>
      <c r="B66" s="334" t="s">
        <v>16</v>
      </c>
      <c r="C66" s="335">
        <v>520400</v>
      </c>
      <c r="D66" s="141">
        <v>1</v>
      </c>
      <c r="E66" s="103">
        <v>26360</v>
      </c>
      <c r="F66" s="103">
        <v>26360</v>
      </c>
      <c r="G66" s="140" t="s">
        <v>78</v>
      </c>
      <c r="H66" s="140" t="s">
        <v>78</v>
      </c>
      <c r="I66" s="129">
        <f>E66*150%</f>
        <v>39540</v>
      </c>
      <c r="J66" s="129">
        <f>F66*150%</f>
        <v>39540</v>
      </c>
      <c r="K66" s="140" t="s">
        <v>78</v>
      </c>
      <c r="L66" s="140" t="s">
        <v>78</v>
      </c>
      <c r="M66" s="129">
        <f>E66*200%</f>
        <v>52720</v>
      </c>
      <c r="N66" s="129">
        <f>F66*200%</f>
        <v>52720</v>
      </c>
      <c r="O66" s="140" t="s">
        <v>78</v>
      </c>
      <c r="P66" s="140" t="s">
        <v>78</v>
      </c>
    </row>
    <row r="67" spans="1:16" s="23" customFormat="1">
      <c r="A67" s="335"/>
      <c r="B67" s="334"/>
      <c r="C67" s="335"/>
      <c r="D67" s="141">
        <v>2</v>
      </c>
      <c r="E67" s="129">
        <v>19400</v>
      </c>
      <c r="F67" s="129">
        <v>17300</v>
      </c>
      <c r="G67" s="140" t="s">
        <v>78</v>
      </c>
      <c r="H67" s="140" t="s">
        <v>78</v>
      </c>
      <c r="I67" s="129">
        <f>E67*150%</f>
        <v>29100</v>
      </c>
      <c r="J67" s="129">
        <f t="shared" ref="J67" si="66">F67*150%</f>
        <v>25950</v>
      </c>
      <c r="K67" s="140" t="s">
        <v>78</v>
      </c>
      <c r="L67" s="140" t="s">
        <v>78</v>
      </c>
      <c r="M67" s="129">
        <f t="shared" ref="M67" si="67">E67*200%</f>
        <v>38800</v>
      </c>
      <c r="N67" s="129">
        <f t="shared" ref="N67" si="68">F67*200%</f>
        <v>34600</v>
      </c>
      <c r="O67" s="140" t="s">
        <v>78</v>
      </c>
      <c r="P67" s="140" t="s">
        <v>78</v>
      </c>
    </row>
    <row r="68" spans="1:16" s="23" customFormat="1">
      <c r="A68" s="335"/>
      <c r="B68" s="334"/>
      <c r="C68" s="335"/>
      <c r="D68" s="141">
        <v>3</v>
      </c>
      <c r="E68" s="129">
        <v>18400</v>
      </c>
      <c r="F68" s="129">
        <v>16300</v>
      </c>
      <c r="G68" s="140" t="s">
        <v>78</v>
      </c>
      <c r="H68" s="140" t="s">
        <v>78</v>
      </c>
      <c r="I68" s="129">
        <f>E68*150%</f>
        <v>27600</v>
      </c>
      <c r="J68" s="129">
        <f t="shared" ref="J68" si="69">F68*150%</f>
        <v>24450</v>
      </c>
      <c r="K68" s="140" t="s">
        <v>78</v>
      </c>
      <c r="L68" s="140" t="s">
        <v>78</v>
      </c>
      <c r="M68" s="129">
        <f t="shared" ref="M68" si="70">E68*200%</f>
        <v>36800</v>
      </c>
      <c r="N68" s="129">
        <f t="shared" ref="N68" si="71">F68*200%</f>
        <v>32600</v>
      </c>
      <c r="O68" s="140" t="s">
        <v>78</v>
      </c>
      <c r="P68" s="140" t="s">
        <v>78</v>
      </c>
    </row>
    <row r="69" spans="1:16" s="23" customFormat="1">
      <c r="A69" s="335"/>
      <c r="B69" s="334"/>
      <c r="C69" s="335"/>
      <c r="D69" s="141">
        <v>4</v>
      </c>
      <c r="E69" s="129">
        <v>17800</v>
      </c>
      <c r="F69" s="129">
        <v>15700</v>
      </c>
      <c r="G69" s="140" t="s">
        <v>78</v>
      </c>
      <c r="H69" s="140" t="s">
        <v>78</v>
      </c>
      <c r="I69" s="129">
        <f>E69*150%</f>
        <v>26700</v>
      </c>
      <c r="J69" s="129">
        <f t="shared" ref="J69:J76" si="72">F69*150%</f>
        <v>23550</v>
      </c>
      <c r="K69" s="140" t="s">
        <v>78</v>
      </c>
      <c r="L69" s="140" t="s">
        <v>78</v>
      </c>
      <c r="M69" s="129">
        <f t="shared" si="46"/>
        <v>35600</v>
      </c>
      <c r="N69" s="129">
        <f t="shared" si="63"/>
        <v>31400</v>
      </c>
      <c r="O69" s="140" t="s">
        <v>78</v>
      </c>
      <c r="P69" s="140" t="s">
        <v>78</v>
      </c>
    </row>
    <row r="70" spans="1:16" s="23" customFormat="1">
      <c r="A70" s="335"/>
      <c r="B70" s="334"/>
      <c r="C70" s="335"/>
      <c r="D70" s="141">
        <v>5</v>
      </c>
      <c r="E70" s="129" t="s">
        <v>78</v>
      </c>
      <c r="F70" s="129">
        <v>15700</v>
      </c>
      <c r="G70" s="140" t="s">
        <v>78</v>
      </c>
      <c r="H70" s="140" t="s">
        <v>78</v>
      </c>
      <c r="I70" s="129" t="s">
        <v>78</v>
      </c>
      <c r="J70" s="129">
        <f t="shared" si="72"/>
        <v>23550</v>
      </c>
      <c r="K70" s="140" t="s">
        <v>78</v>
      </c>
      <c r="L70" s="140" t="s">
        <v>78</v>
      </c>
      <c r="M70" s="129" t="s">
        <v>78</v>
      </c>
      <c r="N70" s="129">
        <f t="shared" si="63"/>
        <v>31400</v>
      </c>
      <c r="O70" s="140" t="s">
        <v>78</v>
      </c>
      <c r="P70" s="140" t="s">
        <v>78</v>
      </c>
    </row>
    <row r="71" spans="1:16" s="23" customFormat="1">
      <c r="A71" s="335"/>
      <c r="B71" s="334"/>
      <c r="C71" s="140">
        <v>540103</v>
      </c>
      <c r="D71" s="56">
        <v>6</v>
      </c>
      <c r="E71" s="140" t="s">
        <v>78</v>
      </c>
      <c r="F71" s="140" t="s">
        <v>78</v>
      </c>
      <c r="G71" s="140">
        <v>15000</v>
      </c>
      <c r="H71" s="140" t="s">
        <v>78</v>
      </c>
      <c r="I71" s="129" t="s">
        <v>78</v>
      </c>
      <c r="J71" s="140" t="s">
        <v>78</v>
      </c>
      <c r="K71" s="129">
        <f t="shared" si="64"/>
        <v>22500</v>
      </c>
      <c r="L71" s="140" t="s">
        <v>78</v>
      </c>
      <c r="M71" s="129" t="s">
        <v>78</v>
      </c>
      <c r="N71" s="140" t="s">
        <v>78</v>
      </c>
      <c r="O71" s="129">
        <f t="shared" si="65"/>
        <v>30000</v>
      </c>
      <c r="P71" s="140" t="s">
        <v>78</v>
      </c>
    </row>
    <row r="72" spans="1:16" s="23" customFormat="1">
      <c r="A72" s="128">
        <v>16</v>
      </c>
      <c r="B72" s="132" t="s">
        <v>6</v>
      </c>
      <c r="C72" s="137">
        <v>540101</v>
      </c>
      <c r="D72" s="140">
        <v>6</v>
      </c>
      <c r="E72" s="140" t="s">
        <v>78</v>
      </c>
      <c r="F72" s="140" t="s">
        <v>78</v>
      </c>
      <c r="G72" s="140">
        <v>15000</v>
      </c>
      <c r="H72" s="140" t="s">
        <v>78</v>
      </c>
      <c r="I72" s="129" t="s">
        <v>78</v>
      </c>
      <c r="J72" s="140" t="s">
        <v>78</v>
      </c>
      <c r="K72" s="129">
        <f>G72*150%</f>
        <v>22500</v>
      </c>
      <c r="L72" s="140" t="s">
        <v>78</v>
      </c>
      <c r="M72" s="129" t="s">
        <v>78</v>
      </c>
      <c r="N72" s="140" t="s">
        <v>78</v>
      </c>
      <c r="O72" s="129">
        <f t="shared" si="65"/>
        <v>30000</v>
      </c>
      <c r="P72" s="140" t="s">
        <v>78</v>
      </c>
    </row>
    <row r="73" spans="1:16" s="23" customFormat="1" ht="12.75" customHeight="1">
      <c r="A73" s="322">
        <v>17</v>
      </c>
      <c r="B73" s="320" t="s">
        <v>277</v>
      </c>
      <c r="C73" s="322">
        <v>620100</v>
      </c>
      <c r="D73" s="129">
        <v>1</v>
      </c>
      <c r="E73" s="103">
        <v>26360</v>
      </c>
      <c r="F73" s="103">
        <v>26360</v>
      </c>
      <c r="G73" s="140" t="s">
        <v>78</v>
      </c>
      <c r="H73" s="140" t="s">
        <v>78</v>
      </c>
      <c r="I73" s="129">
        <f>E73*150%</f>
        <v>39540</v>
      </c>
      <c r="J73" s="129">
        <f>F73*150%</f>
        <v>39540</v>
      </c>
      <c r="K73" s="140" t="s">
        <v>78</v>
      </c>
      <c r="L73" s="140" t="s">
        <v>78</v>
      </c>
      <c r="M73" s="129">
        <f>E73*200%</f>
        <v>52720</v>
      </c>
      <c r="N73" s="129">
        <f>F73*200%</f>
        <v>52720</v>
      </c>
      <c r="O73" s="140" t="s">
        <v>78</v>
      </c>
      <c r="P73" s="140" t="s">
        <v>78</v>
      </c>
    </row>
    <row r="74" spans="1:16" s="23" customFormat="1" ht="12.75" customHeight="1">
      <c r="A74" s="332"/>
      <c r="B74" s="336"/>
      <c r="C74" s="332"/>
      <c r="D74" s="129">
        <v>2</v>
      </c>
      <c r="E74" s="129">
        <v>19400</v>
      </c>
      <c r="F74" s="129">
        <v>17300</v>
      </c>
      <c r="G74" s="140" t="s">
        <v>78</v>
      </c>
      <c r="H74" s="140" t="s">
        <v>78</v>
      </c>
      <c r="I74" s="129">
        <f t="shared" ref="I74" si="73">E74*150%</f>
        <v>29100</v>
      </c>
      <c r="J74" s="129">
        <f t="shared" ref="J74" si="74">F74*150%</f>
        <v>25950</v>
      </c>
      <c r="K74" s="140" t="s">
        <v>78</v>
      </c>
      <c r="L74" s="140" t="s">
        <v>78</v>
      </c>
      <c r="M74" s="129">
        <f t="shared" ref="M74" si="75">E74*200%</f>
        <v>38800</v>
      </c>
      <c r="N74" s="129">
        <f t="shared" ref="N74" si="76">F74*200%</f>
        <v>34600</v>
      </c>
      <c r="O74" s="140" t="s">
        <v>78</v>
      </c>
      <c r="P74" s="140" t="s">
        <v>78</v>
      </c>
    </row>
    <row r="75" spans="1:16" s="23" customFormat="1" ht="12.75" customHeight="1">
      <c r="A75" s="332"/>
      <c r="B75" s="336"/>
      <c r="C75" s="332"/>
      <c r="D75" s="129">
        <v>3</v>
      </c>
      <c r="E75" s="129">
        <v>18400</v>
      </c>
      <c r="F75" s="129">
        <v>16300</v>
      </c>
      <c r="G75" s="140" t="s">
        <v>78</v>
      </c>
      <c r="H75" s="140" t="s">
        <v>78</v>
      </c>
      <c r="I75" s="129">
        <f t="shared" ref="I75" si="77">E75*150%</f>
        <v>27600</v>
      </c>
      <c r="J75" s="129">
        <f t="shared" ref="J75" si="78">F75*150%</f>
        <v>24450</v>
      </c>
      <c r="K75" s="140" t="s">
        <v>78</v>
      </c>
      <c r="L75" s="140" t="s">
        <v>78</v>
      </c>
      <c r="M75" s="129">
        <f t="shared" ref="M75" si="79">E75*200%</f>
        <v>36800</v>
      </c>
      <c r="N75" s="129">
        <f t="shared" ref="N75" si="80">F75*200%</f>
        <v>32600</v>
      </c>
      <c r="O75" s="140" t="s">
        <v>78</v>
      </c>
      <c r="P75" s="140" t="s">
        <v>78</v>
      </c>
    </row>
    <row r="76" spans="1:16" s="23" customFormat="1" ht="12.75" customHeight="1">
      <c r="A76" s="332"/>
      <c r="B76" s="336"/>
      <c r="C76" s="332"/>
      <c r="D76" s="129">
        <v>4</v>
      </c>
      <c r="E76" s="129">
        <v>17800</v>
      </c>
      <c r="F76" s="129">
        <v>15700</v>
      </c>
      <c r="G76" s="140" t="s">
        <v>78</v>
      </c>
      <c r="H76" s="140" t="s">
        <v>78</v>
      </c>
      <c r="I76" s="129">
        <f t="shared" si="45"/>
        <v>26700</v>
      </c>
      <c r="J76" s="129">
        <f t="shared" si="72"/>
        <v>23550</v>
      </c>
      <c r="K76" s="140" t="s">
        <v>78</v>
      </c>
      <c r="L76" s="140" t="s">
        <v>78</v>
      </c>
      <c r="M76" s="129">
        <f t="shared" si="46"/>
        <v>35600</v>
      </c>
      <c r="N76" s="129">
        <f t="shared" si="63"/>
        <v>31400</v>
      </c>
      <c r="O76" s="140" t="s">
        <v>78</v>
      </c>
      <c r="P76" s="140" t="s">
        <v>78</v>
      </c>
    </row>
    <row r="77" spans="1:16" s="23" customFormat="1">
      <c r="A77" s="332"/>
      <c r="B77" s="336"/>
      <c r="C77" s="323"/>
      <c r="D77" s="129">
        <v>5</v>
      </c>
      <c r="E77" s="129" t="s">
        <v>78</v>
      </c>
      <c r="F77" s="129">
        <v>15700</v>
      </c>
      <c r="G77" s="140" t="s">
        <v>78</v>
      </c>
      <c r="H77" s="140" t="s">
        <v>78</v>
      </c>
      <c r="I77" s="129" t="s">
        <v>78</v>
      </c>
      <c r="J77" s="129">
        <f>F77*150%</f>
        <v>23550</v>
      </c>
      <c r="K77" s="140" t="s">
        <v>78</v>
      </c>
      <c r="L77" s="140" t="s">
        <v>78</v>
      </c>
      <c r="M77" s="129" t="s">
        <v>78</v>
      </c>
      <c r="N77" s="129">
        <f t="shared" si="63"/>
        <v>31400</v>
      </c>
      <c r="O77" s="140" t="s">
        <v>78</v>
      </c>
      <c r="P77" s="140" t="s">
        <v>78</v>
      </c>
    </row>
    <row r="78" spans="1:16" s="23" customFormat="1" ht="25.5" customHeight="1">
      <c r="A78" s="332"/>
      <c r="B78" s="336"/>
      <c r="C78" s="136" t="s">
        <v>50</v>
      </c>
      <c r="D78" s="140">
        <v>6</v>
      </c>
      <c r="E78" s="140" t="s">
        <v>78</v>
      </c>
      <c r="F78" s="140" t="s">
        <v>78</v>
      </c>
      <c r="G78" s="140">
        <v>15000</v>
      </c>
      <c r="H78" s="140" t="s">
        <v>78</v>
      </c>
      <c r="I78" s="129" t="s">
        <v>78</v>
      </c>
      <c r="J78" s="140" t="s">
        <v>78</v>
      </c>
      <c r="K78" s="129">
        <f t="shared" si="64"/>
        <v>22500</v>
      </c>
      <c r="L78" s="140" t="s">
        <v>78</v>
      </c>
      <c r="M78" s="129" t="s">
        <v>78</v>
      </c>
      <c r="N78" s="140" t="s">
        <v>78</v>
      </c>
      <c r="O78" s="129">
        <f t="shared" si="65"/>
        <v>30000</v>
      </c>
      <c r="P78" s="140" t="s">
        <v>78</v>
      </c>
    </row>
    <row r="79" spans="1:16" s="23" customFormat="1">
      <c r="A79" s="342">
        <v>18</v>
      </c>
      <c r="B79" s="360" t="s">
        <v>124</v>
      </c>
      <c r="C79" s="342">
        <v>600200</v>
      </c>
      <c r="D79" s="140">
        <v>1</v>
      </c>
      <c r="E79" s="105">
        <v>26360</v>
      </c>
      <c r="F79" s="105">
        <v>26360</v>
      </c>
      <c r="G79" s="140"/>
      <c r="H79" s="140"/>
      <c r="I79" s="129">
        <f>E79*150%</f>
        <v>39540</v>
      </c>
      <c r="J79" s="297">
        <f>F79*150%</f>
        <v>39540</v>
      </c>
      <c r="K79" s="140"/>
      <c r="L79" s="140"/>
      <c r="M79" s="129">
        <f>E79*200%</f>
        <v>52720</v>
      </c>
      <c r="N79" s="297">
        <f>F79*200%</f>
        <v>52720</v>
      </c>
      <c r="O79" s="140"/>
      <c r="P79" s="140"/>
    </row>
    <row r="80" spans="1:16" s="23" customFormat="1">
      <c r="A80" s="343"/>
      <c r="B80" s="375"/>
      <c r="C80" s="343"/>
      <c r="D80" s="140">
        <v>2</v>
      </c>
      <c r="E80" s="140">
        <v>19400</v>
      </c>
      <c r="F80" s="140">
        <v>17300</v>
      </c>
      <c r="G80" s="140"/>
      <c r="H80" s="140"/>
      <c r="I80" s="129">
        <f t="shared" ref="I80" si="81">E80*150%</f>
        <v>29100</v>
      </c>
      <c r="J80" s="297">
        <f>F80*150%</f>
        <v>25950</v>
      </c>
      <c r="K80" s="140"/>
      <c r="L80" s="140"/>
      <c r="M80" s="129">
        <f t="shared" ref="M80" si="82">E80*200%</f>
        <v>38800</v>
      </c>
      <c r="N80" s="297">
        <f>F80*200%</f>
        <v>34600</v>
      </c>
      <c r="O80" s="140"/>
      <c r="P80" s="140"/>
    </row>
    <row r="81" spans="1:16" s="23" customFormat="1">
      <c r="A81" s="343"/>
      <c r="B81" s="375"/>
      <c r="C81" s="343"/>
      <c r="D81" s="140">
        <v>3</v>
      </c>
      <c r="E81" s="140">
        <v>18400</v>
      </c>
      <c r="F81" s="140">
        <v>16300</v>
      </c>
      <c r="G81" s="140"/>
      <c r="H81" s="140"/>
      <c r="I81" s="129">
        <f t="shared" ref="I81" si="83">E81*150%</f>
        <v>27600</v>
      </c>
      <c r="J81" s="297">
        <f>F81*150%</f>
        <v>24450</v>
      </c>
      <c r="K81" s="140"/>
      <c r="L81" s="140"/>
      <c r="M81" s="129">
        <f t="shared" ref="M81" si="84">E81*200%</f>
        <v>36800</v>
      </c>
      <c r="N81" s="297">
        <f>F81*200%</f>
        <v>32600</v>
      </c>
      <c r="O81" s="140"/>
      <c r="P81" s="140"/>
    </row>
    <row r="82" spans="1:16" s="23" customFormat="1">
      <c r="A82" s="343"/>
      <c r="B82" s="375"/>
      <c r="C82" s="343"/>
      <c r="D82" s="140">
        <v>4</v>
      </c>
      <c r="E82" s="140">
        <v>17800</v>
      </c>
      <c r="F82" s="140">
        <v>15700</v>
      </c>
      <c r="G82" s="140"/>
      <c r="H82" s="140"/>
      <c r="I82" s="129">
        <f t="shared" si="45"/>
        <v>26700</v>
      </c>
      <c r="J82" s="297">
        <f>F82*150%</f>
        <v>23550</v>
      </c>
      <c r="K82" s="140"/>
      <c r="L82" s="140"/>
      <c r="M82" s="129">
        <f t="shared" si="46"/>
        <v>35600</v>
      </c>
      <c r="N82" s="297">
        <f>F82*200%</f>
        <v>31400</v>
      </c>
      <c r="O82" s="140"/>
      <c r="P82" s="140"/>
    </row>
    <row r="83" spans="1:16" s="23" customFormat="1">
      <c r="A83" s="344"/>
      <c r="B83" s="361"/>
      <c r="C83" s="344"/>
      <c r="D83" s="140">
        <v>5</v>
      </c>
      <c r="E83" s="140" t="s">
        <v>78</v>
      </c>
      <c r="F83" s="140">
        <v>15700</v>
      </c>
      <c r="G83" s="140"/>
      <c r="H83" s="140"/>
      <c r="I83" s="129" t="s">
        <v>78</v>
      </c>
      <c r="J83" s="297">
        <f>F83*150%</f>
        <v>23550</v>
      </c>
      <c r="K83" s="140"/>
      <c r="L83" s="140"/>
      <c r="M83" s="129" t="s">
        <v>78</v>
      </c>
      <c r="N83" s="297">
        <f>F83*200%</f>
        <v>31400</v>
      </c>
      <c r="O83" s="140"/>
      <c r="P83" s="140"/>
    </row>
    <row r="84" spans="1:16" ht="12.75" customHeight="1">
      <c r="A84" s="136">
        <v>19</v>
      </c>
      <c r="B84" s="133" t="s">
        <v>278</v>
      </c>
      <c r="C84" s="136">
        <v>520800</v>
      </c>
      <c r="D84" s="139">
        <v>6</v>
      </c>
      <c r="E84" s="139" t="s">
        <v>78</v>
      </c>
      <c r="F84" s="139" t="s">
        <v>78</v>
      </c>
      <c r="G84" s="139">
        <v>15000</v>
      </c>
      <c r="H84" s="139" t="s">
        <v>78</v>
      </c>
      <c r="I84" s="134" t="s">
        <v>78</v>
      </c>
      <c r="J84" s="139" t="s">
        <v>78</v>
      </c>
      <c r="K84" s="134">
        <f t="shared" ref="K84" si="85">G84*150%</f>
        <v>22500</v>
      </c>
      <c r="L84" s="139" t="s">
        <v>78</v>
      </c>
      <c r="M84" s="134" t="s">
        <v>78</v>
      </c>
      <c r="N84" s="139" t="s">
        <v>78</v>
      </c>
      <c r="O84" s="134">
        <f t="shared" ref="O84" si="86">G84*200%</f>
        <v>30000</v>
      </c>
      <c r="P84" s="139" t="s">
        <v>78</v>
      </c>
    </row>
    <row r="85" spans="1:16">
      <c r="A85" s="342">
        <v>20</v>
      </c>
      <c r="B85" s="360" t="s">
        <v>388</v>
      </c>
      <c r="C85" s="342">
        <v>620200</v>
      </c>
      <c r="D85" s="139">
        <v>1</v>
      </c>
      <c r="E85" s="105">
        <v>26360</v>
      </c>
      <c r="F85" s="105">
        <v>26360</v>
      </c>
      <c r="G85" s="139" t="s">
        <v>78</v>
      </c>
      <c r="H85" s="139" t="s">
        <v>78</v>
      </c>
      <c r="I85" s="134">
        <f>E85*150%</f>
        <v>39540</v>
      </c>
      <c r="J85" s="129">
        <f>F85*150%</f>
        <v>39540</v>
      </c>
      <c r="K85" s="134" t="s">
        <v>78</v>
      </c>
      <c r="L85" s="139" t="s">
        <v>78</v>
      </c>
      <c r="M85" s="134">
        <f>E85*200%</f>
        <v>52720</v>
      </c>
      <c r="N85" s="129">
        <f>F85*200%</f>
        <v>52720</v>
      </c>
      <c r="O85" s="134" t="s">
        <v>78</v>
      </c>
      <c r="P85" s="139" t="s">
        <v>78</v>
      </c>
    </row>
    <row r="86" spans="1:16">
      <c r="A86" s="344"/>
      <c r="B86" s="361"/>
      <c r="C86" s="344"/>
      <c r="D86" s="139">
        <v>2</v>
      </c>
      <c r="E86" s="139">
        <v>16500</v>
      </c>
      <c r="F86" s="139">
        <v>15500</v>
      </c>
      <c r="G86" s="139" t="s">
        <v>78</v>
      </c>
      <c r="H86" s="139" t="s">
        <v>78</v>
      </c>
      <c r="I86" s="134">
        <f t="shared" si="45"/>
        <v>24750</v>
      </c>
      <c r="J86" s="129">
        <f t="shared" ref="J86" si="87">F86*150%</f>
        <v>23250</v>
      </c>
      <c r="K86" s="134" t="s">
        <v>78</v>
      </c>
      <c r="L86" s="139" t="s">
        <v>78</v>
      </c>
      <c r="M86" s="134">
        <f t="shared" si="46"/>
        <v>33000</v>
      </c>
      <c r="N86" s="129">
        <f t="shared" ref="N86" si="88">F86*200%</f>
        <v>31000</v>
      </c>
      <c r="O86" s="134" t="s">
        <v>78</v>
      </c>
      <c r="P86" s="139" t="s">
        <v>78</v>
      </c>
    </row>
    <row r="87" spans="1:16" ht="12.75" customHeight="1">
      <c r="A87" s="351" t="s">
        <v>357</v>
      </c>
      <c r="B87" s="329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1"/>
    </row>
    <row r="88" spans="1:16" s="23" customFormat="1">
      <c r="A88" s="335">
        <v>21</v>
      </c>
      <c r="B88" s="334" t="s">
        <v>280</v>
      </c>
      <c r="C88" s="376">
        <v>550400</v>
      </c>
      <c r="D88" s="129">
        <v>1</v>
      </c>
      <c r="E88" s="103">
        <v>26360</v>
      </c>
      <c r="F88" s="103">
        <v>26360</v>
      </c>
      <c r="G88" s="140" t="s">
        <v>78</v>
      </c>
      <c r="H88" s="140" t="s">
        <v>78</v>
      </c>
      <c r="I88" s="129">
        <f>E88*150%</f>
        <v>39540</v>
      </c>
      <c r="J88" s="129">
        <f>F88*150%</f>
        <v>39540</v>
      </c>
      <c r="K88" s="140" t="s">
        <v>78</v>
      </c>
      <c r="L88" s="140" t="s">
        <v>78</v>
      </c>
      <c r="M88" s="129">
        <f>E88*200%</f>
        <v>52720</v>
      </c>
      <c r="N88" s="129">
        <f>F88*200%</f>
        <v>52720</v>
      </c>
      <c r="O88" s="140" t="s">
        <v>78</v>
      </c>
      <c r="P88" s="140" t="s">
        <v>78</v>
      </c>
    </row>
    <row r="89" spans="1:16" s="23" customFormat="1">
      <c r="A89" s="335"/>
      <c r="B89" s="334"/>
      <c r="C89" s="377"/>
      <c r="D89" s="129">
        <v>2</v>
      </c>
      <c r="E89" s="129">
        <v>18800</v>
      </c>
      <c r="F89" s="129">
        <v>16700</v>
      </c>
      <c r="G89" s="140" t="s">
        <v>78</v>
      </c>
      <c r="H89" s="140" t="s">
        <v>78</v>
      </c>
      <c r="I89" s="129">
        <f t="shared" ref="I89" si="89">E89*150%</f>
        <v>28200</v>
      </c>
      <c r="J89" s="129">
        <f t="shared" ref="J89" si="90">F89*150%</f>
        <v>25050</v>
      </c>
      <c r="K89" s="140" t="s">
        <v>78</v>
      </c>
      <c r="L89" s="140" t="s">
        <v>78</v>
      </c>
      <c r="M89" s="129">
        <f t="shared" ref="M89" si="91">E89*200%</f>
        <v>37600</v>
      </c>
      <c r="N89" s="129">
        <f t="shared" ref="N89" si="92">F89*200%</f>
        <v>33400</v>
      </c>
      <c r="O89" s="140" t="s">
        <v>78</v>
      </c>
      <c r="P89" s="140" t="s">
        <v>78</v>
      </c>
    </row>
    <row r="90" spans="1:16" s="23" customFormat="1">
      <c r="A90" s="335"/>
      <c r="B90" s="334"/>
      <c r="C90" s="377"/>
      <c r="D90" s="129">
        <v>3</v>
      </c>
      <c r="E90" s="129">
        <v>18100</v>
      </c>
      <c r="F90" s="129">
        <v>16000</v>
      </c>
      <c r="G90" s="140" t="s">
        <v>78</v>
      </c>
      <c r="H90" s="140" t="s">
        <v>78</v>
      </c>
      <c r="I90" s="129">
        <f t="shared" ref="I90" si="93">E90*150%</f>
        <v>27150</v>
      </c>
      <c r="J90" s="129">
        <f t="shared" ref="J90" si="94">F90*150%</f>
        <v>24000</v>
      </c>
      <c r="K90" s="140" t="s">
        <v>78</v>
      </c>
      <c r="L90" s="140" t="s">
        <v>78</v>
      </c>
      <c r="M90" s="129">
        <f t="shared" ref="M90" si="95">E90*200%</f>
        <v>36200</v>
      </c>
      <c r="N90" s="129">
        <f t="shared" ref="N90" si="96">F90*200%</f>
        <v>32000</v>
      </c>
      <c r="O90" s="140" t="s">
        <v>78</v>
      </c>
      <c r="P90" s="140" t="s">
        <v>78</v>
      </c>
    </row>
    <row r="91" spans="1:16" s="23" customFormat="1" ht="12.75" customHeight="1">
      <c r="A91" s="335"/>
      <c r="B91" s="334"/>
      <c r="C91" s="377"/>
      <c r="D91" s="129">
        <v>4</v>
      </c>
      <c r="E91" s="129">
        <v>17800</v>
      </c>
      <c r="F91" s="129">
        <v>15700</v>
      </c>
      <c r="G91" s="140" t="s">
        <v>78</v>
      </c>
      <c r="H91" s="140" t="s">
        <v>78</v>
      </c>
      <c r="I91" s="129">
        <f t="shared" ref="I91:I110" si="97">E91*150%</f>
        <v>26700</v>
      </c>
      <c r="J91" s="129">
        <f t="shared" ref="J91:J111" si="98">F91*150%</f>
        <v>23550</v>
      </c>
      <c r="K91" s="140" t="s">
        <v>78</v>
      </c>
      <c r="L91" s="140" t="s">
        <v>78</v>
      </c>
      <c r="M91" s="129">
        <f t="shared" ref="M91:M110" si="99">E91*200%</f>
        <v>35600</v>
      </c>
      <c r="N91" s="129">
        <f t="shared" ref="N91:N111" si="100">F91*200%</f>
        <v>31400</v>
      </c>
      <c r="O91" s="140" t="s">
        <v>78</v>
      </c>
      <c r="P91" s="140" t="s">
        <v>78</v>
      </c>
    </row>
    <row r="92" spans="1:16" s="23" customFormat="1">
      <c r="A92" s="335"/>
      <c r="B92" s="334"/>
      <c r="C92" s="378"/>
      <c r="D92" s="129">
        <v>5</v>
      </c>
      <c r="E92" s="129" t="s">
        <v>78</v>
      </c>
      <c r="F92" s="129">
        <v>15700</v>
      </c>
      <c r="G92" s="140" t="s">
        <v>78</v>
      </c>
      <c r="H92" s="140" t="s">
        <v>78</v>
      </c>
      <c r="I92" s="129" t="s">
        <v>78</v>
      </c>
      <c r="J92" s="129">
        <f t="shared" si="98"/>
        <v>23550</v>
      </c>
      <c r="K92" s="140" t="s">
        <v>78</v>
      </c>
      <c r="L92" s="140" t="s">
        <v>78</v>
      </c>
      <c r="M92" s="129" t="s">
        <v>78</v>
      </c>
      <c r="N92" s="129">
        <f t="shared" si="100"/>
        <v>31400</v>
      </c>
      <c r="O92" s="140" t="s">
        <v>78</v>
      </c>
      <c r="P92" s="140" t="s">
        <v>78</v>
      </c>
    </row>
    <row r="93" spans="1:16" s="23" customFormat="1">
      <c r="A93" s="335"/>
      <c r="B93" s="334"/>
      <c r="C93" s="136">
        <v>540403</v>
      </c>
      <c r="D93" s="140">
        <v>6</v>
      </c>
      <c r="E93" s="140" t="s">
        <v>78</v>
      </c>
      <c r="F93" s="140" t="s">
        <v>78</v>
      </c>
      <c r="G93" s="140">
        <v>15000</v>
      </c>
      <c r="H93" s="140" t="s">
        <v>78</v>
      </c>
      <c r="I93" s="129" t="s">
        <v>78</v>
      </c>
      <c r="J93" s="140" t="s">
        <v>78</v>
      </c>
      <c r="K93" s="129">
        <f t="shared" ref="K93:K113" si="101">G93*150%</f>
        <v>22500</v>
      </c>
      <c r="L93" s="140" t="s">
        <v>78</v>
      </c>
      <c r="M93" s="129" t="s">
        <v>78</v>
      </c>
      <c r="N93" s="140" t="s">
        <v>78</v>
      </c>
      <c r="O93" s="129">
        <f t="shared" ref="O93:O113" si="102">G93*200%</f>
        <v>30000</v>
      </c>
      <c r="P93" s="140" t="s">
        <v>78</v>
      </c>
    </row>
    <row r="94" spans="1:16" s="23" customFormat="1">
      <c r="A94" s="335">
        <v>22</v>
      </c>
      <c r="B94" s="334" t="s">
        <v>269</v>
      </c>
      <c r="C94" s="335">
        <v>530400</v>
      </c>
      <c r="D94" s="141">
        <v>1</v>
      </c>
      <c r="E94" s="103">
        <v>26360</v>
      </c>
      <c r="F94" s="103">
        <v>26360</v>
      </c>
      <c r="G94" s="140" t="s">
        <v>78</v>
      </c>
      <c r="H94" s="140" t="s">
        <v>78</v>
      </c>
      <c r="I94" s="129">
        <f>E94*150%</f>
        <v>39540</v>
      </c>
      <c r="J94" s="129">
        <f>F94*150%</f>
        <v>39540</v>
      </c>
      <c r="K94" s="140" t="s">
        <v>78</v>
      </c>
      <c r="L94" s="140" t="s">
        <v>78</v>
      </c>
      <c r="M94" s="129">
        <f>E94*200%</f>
        <v>52720</v>
      </c>
      <c r="N94" s="129">
        <f>F94*200%</f>
        <v>52720</v>
      </c>
      <c r="O94" s="140" t="s">
        <v>78</v>
      </c>
      <c r="P94" s="140" t="s">
        <v>78</v>
      </c>
    </row>
    <row r="95" spans="1:16" s="23" customFormat="1">
      <c r="A95" s="335"/>
      <c r="B95" s="334"/>
      <c r="C95" s="335"/>
      <c r="D95" s="141">
        <v>2</v>
      </c>
      <c r="E95" s="129">
        <v>18800</v>
      </c>
      <c r="F95" s="129">
        <v>16700</v>
      </c>
      <c r="G95" s="140" t="s">
        <v>78</v>
      </c>
      <c r="H95" s="140" t="s">
        <v>78</v>
      </c>
      <c r="I95" s="129">
        <f t="shared" ref="I95" si="103">E95*150%</f>
        <v>28200</v>
      </c>
      <c r="J95" s="129">
        <f t="shared" ref="J95" si="104">F95*150%</f>
        <v>25050</v>
      </c>
      <c r="K95" s="140" t="s">
        <v>78</v>
      </c>
      <c r="L95" s="140" t="s">
        <v>78</v>
      </c>
      <c r="M95" s="129">
        <f t="shared" ref="M95" si="105">E95*200%</f>
        <v>37600</v>
      </c>
      <c r="N95" s="129">
        <f t="shared" ref="N95" si="106">F95*200%</f>
        <v>33400</v>
      </c>
      <c r="O95" s="140" t="s">
        <v>78</v>
      </c>
      <c r="P95" s="140" t="s">
        <v>78</v>
      </c>
    </row>
    <row r="96" spans="1:16" s="23" customFormat="1">
      <c r="A96" s="335"/>
      <c r="B96" s="334"/>
      <c r="C96" s="335"/>
      <c r="D96" s="141">
        <v>3</v>
      </c>
      <c r="E96" s="129">
        <v>18100</v>
      </c>
      <c r="F96" s="129">
        <v>16000</v>
      </c>
      <c r="G96" s="140" t="s">
        <v>78</v>
      </c>
      <c r="H96" s="140" t="s">
        <v>78</v>
      </c>
      <c r="I96" s="129">
        <f t="shared" ref="I96" si="107">E96*150%</f>
        <v>27150</v>
      </c>
      <c r="J96" s="129">
        <f t="shared" ref="J96" si="108">F96*150%</f>
        <v>24000</v>
      </c>
      <c r="K96" s="140" t="s">
        <v>78</v>
      </c>
      <c r="L96" s="140" t="s">
        <v>78</v>
      </c>
      <c r="M96" s="129">
        <f t="shared" ref="M96" si="109">E96*200%</f>
        <v>36200</v>
      </c>
      <c r="N96" s="129">
        <f t="shared" ref="N96" si="110">F96*200%</f>
        <v>32000</v>
      </c>
      <c r="O96" s="140" t="s">
        <v>78</v>
      </c>
      <c r="P96" s="140" t="s">
        <v>78</v>
      </c>
    </row>
    <row r="97" spans="1:16" s="23" customFormat="1">
      <c r="A97" s="335"/>
      <c r="B97" s="334"/>
      <c r="C97" s="335"/>
      <c r="D97" s="141">
        <v>4</v>
      </c>
      <c r="E97" s="129">
        <v>17800</v>
      </c>
      <c r="F97" s="129">
        <v>15700</v>
      </c>
      <c r="G97" s="140" t="s">
        <v>78</v>
      </c>
      <c r="H97" s="140" t="s">
        <v>78</v>
      </c>
      <c r="I97" s="129">
        <f t="shared" si="97"/>
        <v>26700</v>
      </c>
      <c r="J97" s="129">
        <f t="shared" si="98"/>
        <v>23550</v>
      </c>
      <c r="K97" s="140" t="s">
        <v>78</v>
      </c>
      <c r="L97" s="140" t="s">
        <v>78</v>
      </c>
      <c r="M97" s="129">
        <f t="shared" si="99"/>
        <v>35600</v>
      </c>
      <c r="N97" s="129">
        <f t="shared" si="100"/>
        <v>31400</v>
      </c>
      <c r="O97" s="140" t="s">
        <v>78</v>
      </c>
      <c r="P97" s="140" t="s">
        <v>78</v>
      </c>
    </row>
    <row r="98" spans="1:16" s="23" customFormat="1">
      <c r="A98" s="335"/>
      <c r="B98" s="334"/>
      <c r="C98" s="335"/>
      <c r="D98" s="141">
        <v>5</v>
      </c>
      <c r="E98" s="129" t="s">
        <v>78</v>
      </c>
      <c r="F98" s="129">
        <v>15700</v>
      </c>
      <c r="G98" s="140" t="s">
        <v>78</v>
      </c>
      <c r="H98" s="140" t="s">
        <v>78</v>
      </c>
      <c r="I98" s="129" t="s">
        <v>78</v>
      </c>
      <c r="J98" s="129">
        <f t="shared" si="98"/>
        <v>23550</v>
      </c>
      <c r="K98" s="140" t="s">
        <v>78</v>
      </c>
      <c r="L98" s="140" t="s">
        <v>78</v>
      </c>
      <c r="M98" s="129" t="s">
        <v>78</v>
      </c>
      <c r="N98" s="129">
        <f t="shared" si="100"/>
        <v>31400</v>
      </c>
      <c r="O98" s="140" t="s">
        <v>78</v>
      </c>
      <c r="P98" s="140" t="s">
        <v>78</v>
      </c>
    </row>
    <row r="99" spans="1:16" s="23" customFormat="1">
      <c r="A99" s="335"/>
      <c r="B99" s="334"/>
      <c r="C99" s="136">
        <v>520801</v>
      </c>
      <c r="D99" s="56">
        <v>6</v>
      </c>
      <c r="E99" s="140" t="s">
        <v>78</v>
      </c>
      <c r="F99" s="140" t="s">
        <v>78</v>
      </c>
      <c r="G99" s="140">
        <v>15000</v>
      </c>
      <c r="H99" s="140" t="s">
        <v>78</v>
      </c>
      <c r="I99" s="129" t="s">
        <v>78</v>
      </c>
      <c r="J99" s="140" t="s">
        <v>78</v>
      </c>
      <c r="K99" s="129">
        <f t="shared" si="101"/>
        <v>22500</v>
      </c>
      <c r="L99" s="140" t="s">
        <v>78</v>
      </c>
      <c r="M99" s="129" t="s">
        <v>78</v>
      </c>
      <c r="N99" s="140" t="s">
        <v>78</v>
      </c>
      <c r="O99" s="129">
        <f t="shared" si="102"/>
        <v>30000</v>
      </c>
      <c r="P99" s="140" t="s">
        <v>78</v>
      </c>
    </row>
    <row r="100" spans="1:16" ht="12.75" customHeight="1">
      <c r="A100" s="351" t="s">
        <v>356</v>
      </c>
      <c r="B100" s="329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1"/>
    </row>
    <row r="101" spans="1:16" s="23" customFormat="1">
      <c r="A101" s="322">
        <v>23</v>
      </c>
      <c r="B101" s="320" t="s">
        <v>9</v>
      </c>
      <c r="C101" s="322">
        <v>540200</v>
      </c>
      <c r="D101" s="129">
        <v>1</v>
      </c>
      <c r="E101" s="103">
        <v>26360</v>
      </c>
      <c r="F101" s="103">
        <v>26360</v>
      </c>
      <c r="G101" s="140" t="s">
        <v>78</v>
      </c>
      <c r="H101" s="140" t="s">
        <v>78</v>
      </c>
      <c r="I101" s="129">
        <f>E101*150%</f>
        <v>39540</v>
      </c>
      <c r="J101" s="129">
        <f>F101*150%</f>
        <v>39540</v>
      </c>
      <c r="K101" s="140" t="s">
        <v>78</v>
      </c>
      <c r="L101" s="140" t="s">
        <v>78</v>
      </c>
      <c r="M101" s="129">
        <f>E101*200%</f>
        <v>52720</v>
      </c>
      <c r="N101" s="129">
        <f>F101*200%</f>
        <v>52720</v>
      </c>
      <c r="O101" s="140" t="s">
        <v>78</v>
      </c>
      <c r="P101" s="140" t="s">
        <v>78</v>
      </c>
    </row>
    <row r="102" spans="1:16" s="23" customFormat="1">
      <c r="A102" s="332"/>
      <c r="B102" s="336"/>
      <c r="C102" s="332"/>
      <c r="D102" s="129">
        <v>2</v>
      </c>
      <c r="E102" s="129">
        <v>20700</v>
      </c>
      <c r="F102" s="129">
        <v>18900</v>
      </c>
      <c r="G102" s="140" t="s">
        <v>78</v>
      </c>
      <c r="H102" s="140" t="s">
        <v>78</v>
      </c>
      <c r="I102" s="129">
        <f t="shared" ref="I102" si="111">E102*150%</f>
        <v>31050</v>
      </c>
      <c r="J102" s="129">
        <f t="shared" ref="J102" si="112">F102*150%</f>
        <v>28350</v>
      </c>
      <c r="K102" s="140" t="s">
        <v>78</v>
      </c>
      <c r="L102" s="140" t="s">
        <v>78</v>
      </c>
      <c r="M102" s="129">
        <f t="shared" ref="M102" si="113">E102*200%</f>
        <v>41400</v>
      </c>
      <c r="N102" s="129">
        <f t="shared" ref="N102" si="114">F102*200%</f>
        <v>37800</v>
      </c>
      <c r="O102" s="140" t="s">
        <v>78</v>
      </c>
      <c r="P102" s="140" t="s">
        <v>78</v>
      </c>
    </row>
    <row r="103" spans="1:16" s="23" customFormat="1">
      <c r="A103" s="332"/>
      <c r="B103" s="336"/>
      <c r="C103" s="332"/>
      <c r="D103" s="129">
        <v>3</v>
      </c>
      <c r="E103" s="129">
        <v>19000</v>
      </c>
      <c r="F103" s="129">
        <v>18200</v>
      </c>
      <c r="G103" s="140" t="s">
        <v>78</v>
      </c>
      <c r="H103" s="140" t="s">
        <v>78</v>
      </c>
      <c r="I103" s="129">
        <f t="shared" ref="I103" si="115">E103*150%</f>
        <v>28500</v>
      </c>
      <c r="J103" s="129">
        <f t="shared" ref="J103" si="116">F103*150%</f>
        <v>27300</v>
      </c>
      <c r="K103" s="140" t="s">
        <v>78</v>
      </c>
      <c r="L103" s="140" t="s">
        <v>78</v>
      </c>
      <c r="M103" s="129">
        <f t="shared" ref="M103" si="117">E103*200%</f>
        <v>38000</v>
      </c>
      <c r="N103" s="129">
        <f t="shared" ref="N103" si="118">F103*200%</f>
        <v>36400</v>
      </c>
      <c r="O103" s="140" t="s">
        <v>78</v>
      </c>
      <c r="P103" s="140" t="s">
        <v>78</v>
      </c>
    </row>
    <row r="104" spans="1:16" s="23" customFormat="1">
      <c r="A104" s="332"/>
      <c r="B104" s="336"/>
      <c r="C104" s="332"/>
      <c r="D104" s="129">
        <v>4</v>
      </c>
      <c r="E104" s="129">
        <v>18700</v>
      </c>
      <c r="F104" s="129">
        <v>16600</v>
      </c>
      <c r="G104" s="140" t="s">
        <v>78</v>
      </c>
      <c r="H104" s="140" t="s">
        <v>78</v>
      </c>
      <c r="I104" s="129">
        <f t="shared" si="97"/>
        <v>28050</v>
      </c>
      <c r="J104" s="129">
        <f t="shared" si="98"/>
        <v>24900</v>
      </c>
      <c r="K104" s="140" t="s">
        <v>78</v>
      </c>
      <c r="L104" s="140" t="s">
        <v>78</v>
      </c>
      <c r="M104" s="129">
        <f t="shared" si="99"/>
        <v>37400</v>
      </c>
      <c r="N104" s="129">
        <f t="shared" si="100"/>
        <v>33200</v>
      </c>
      <c r="O104" s="140" t="s">
        <v>78</v>
      </c>
      <c r="P104" s="140" t="s">
        <v>78</v>
      </c>
    </row>
    <row r="105" spans="1:16" s="23" customFormat="1">
      <c r="A105" s="332"/>
      <c r="B105" s="336"/>
      <c r="C105" s="323"/>
      <c r="D105" s="129">
        <v>5</v>
      </c>
      <c r="E105" s="129" t="s">
        <v>78</v>
      </c>
      <c r="F105" s="129">
        <v>16600</v>
      </c>
      <c r="G105" s="140" t="s">
        <v>78</v>
      </c>
      <c r="H105" s="140" t="s">
        <v>78</v>
      </c>
      <c r="I105" s="129" t="s">
        <v>78</v>
      </c>
      <c r="J105" s="129">
        <f t="shared" si="98"/>
        <v>24900</v>
      </c>
      <c r="K105" s="140" t="s">
        <v>78</v>
      </c>
      <c r="L105" s="140" t="s">
        <v>78</v>
      </c>
      <c r="M105" s="129" t="s">
        <v>78</v>
      </c>
      <c r="N105" s="129">
        <f t="shared" si="100"/>
        <v>33200</v>
      </c>
      <c r="O105" s="140" t="s">
        <v>78</v>
      </c>
      <c r="P105" s="140" t="s">
        <v>78</v>
      </c>
    </row>
    <row r="106" spans="1:16" s="23" customFormat="1">
      <c r="A106" s="332"/>
      <c r="B106" s="336"/>
      <c r="C106" s="136">
        <v>521101</v>
      </c>
      <c r="D106" s="140">
        <v>6</v>
      </c>
      <c r="E106" s="140" t="s">
        <v>78</v>
      </c>
      <c r="F106" s="140" t="s">
        <v>78</v>
      </c>
      <c r="G106" s="140">
        <v>16000</v>
      </c>
      <c r="H106" s="140" t="s">
        <v>78</v>
      </c>
      <c r="I106" s="129" t="s">
        <v>78</v>
      </c>
      <c r="J106" s="140" t="s">
        <v>78</v>
      </c>
      <c r="K106" s="129">
        <f t="shared" si="101"/>
        <v>24000</v>
      </c>
      <c r="L106" s="140" t="s">
        <v>78</v>
      </c>
      <c r="M106" s="129" t="s">
        <v>78</v>
      </c>
      <c r="N106" s="140" t="s">
        <v>78</v>
      </c>
      <c r="O106" s="129">
        <f t="shared" si="102"/>
        <v>32000</v>
      </c>
      <c r="P106" s="140" t="s">
        <v>78</v>
      </c>
    </row>
    <row r="107" spans="1:16" s="23" customFormat="1">
      <c r="A107" s="335">
        <v>24</v>
      </c>
      <c r="B107" s="334" t="s">
        <v>11</v>
      </c>
      <c r="C107" s="335">
        <v>530500</v>
      </c>
      <c r="D107" s="141">
        <v>1</v>
      </c>
      <c r="E107" s="103">
        <v>27600</v>
      </c>
      <c r="F107" s="103">
        <v>27600</v>
      </c>
      <c r="G107" s="140" t="s">
        <v>78</v>
      </c>
      <c r="H107" s="140" t="s">
        <v>78</v>
      </c>
      <c r="I107" s="129">
        <f t="shared" ref="I107" si="119">E107*150%</f>
        <v>41400</v>
      </c>
      <c r="J107" s="129">
        <f>F107*150%</f>
        <v>41400</v>
      </c>
      <c r="K107" s="140" t="s">
        <v>78</v>
      </c>
      <c r="L107" s="140" t="s">
        <v>78</v>
      </c>
      <c r="M107" s="129">
        <f t="shared" ref="M107" si="120">E107*200%</f>
        <v>55200</v>
      </c>
      <c r="N107" s="129">
        <f>F107*200%</f>
        <v>55200</v>
      </c>
      <c r="O107" s="140" t="s">
        <v>78</v>
      </c>
      <c r="P107" s="140" t="s">
        <v>78</v>
      </c>
    </row>
    <row r="108" spans="1:16" s="23" customFormat="1">
      <c r="A108" s="335"/>
      <c r="B108" s="334"/>
      <c r="C108" s="335"/>
      <c r="D108" s="141">
        <v>2</v>
      </c>
      <c r="E108" s="129">
        <v>25700</v>
      </c>
      <c r="F108" s="129">
        <v>21200</v>
      </c>
      <c r="G108" s="140" t="s">
        <v>78</v>
      </c>
      <c r="H108" s="140" t="s">
        <v>78</v>
      </c>
      <c r="I108" s="129">
        <f t="shared" ref="I108" si="121">E108*150%</f>
        <v>38550</v>
      </c>
      <c r="J108" s="129">
        <f t="shared" ref="J108" si="122">F108*150%</f>
        <v>31800</v>
      </c>
      <c r="K108" s="140" t="s">
        <v>78</v>
      </c>
      <c r="L108" s="140" t="s">
        <v>78</v>
      </c>
      <c r="M108" s="129">
        <f t="shared" ref="M108" si="123">E108*200%</f>
        <v>51400</v>
      </c>
      <c r="N108" s="129">
        <f t="shared" ref="N108" si="124">F108*200%</f>
        <v>42400</v>
      </c>
      <c r="O108" s="140" t="s">
        <v>78</v>
      </c>
      <c r="P108" s="140" t="s">
        <v>78</v>
      </c>
    </row>
    <row r="109" spans="1:16" s="23" customFormat="1">
      <c r="A109" s="335"/>
      <c r="B109" s="334"/>
      <c r="C109" s="335"/>
      <c r="D109" s="141">
        <v>3</v>
      </c>
      <c r="E109" s="129">
        <v>25400</v>
      </c>
      <c r="F109" s="129">
        <v>20700</v>
      </c>
      <c r="G109" s="140" t="s">
        <v>78</v>
      </c>
      <c r="H109" s="140" t="s">
        <v>78</v>
      </c>
      <c r="I109" s="129">
        <f t="shared" ref="I109" si="125">E109*150%</f>
        <v>38100</v>
      </c>
      <c r="J109" s="129">
        <f t="shared" ref="J109" si="126">F109*150%</f>
        <v>31050</v>
      </c>
      <c r="K109" s="140" t="s">
        <v>78</v>
      </c>
      <c r="L109" s="140" t="s">
        <v>78</v>
      </c>
      <c r="M109" s="129">
        <f t="shared" ref="M109" si="127">E109*200%</f>
        <v>50800</v>
      </c>
      <c r="N109" s="129">
        <f t="shared" ref="N109" si="128">F109*200%</f>
        <v>41400</v>
      </c>
      <c r="O109" s="140" t="s">
        <v>78</v>
      </c>
      <c r="P109" s="140" t="s">
        <v>78</v>
      </c>
    </row>
    <row r="110" spans="1:16" s="23" customFormat="1">
      <c r="A110" s="335"/>
      <c r="B110" s="334"/>
      <c r="C110" s="335"/>
      <c r="D110" s="141">
        <v>4</v>
      </c>
      <c r="E110" s="129">
        <v>24200</v>
      </c>
      <c r="F110" s="129">
        <v>19800</v>
      </c>
      <c r="G110" s="140" t="s">
        <v>78</v>
      </c>
      <c r="H110" s="140" t="s">
        <v>78</v>
      </c>
      <c r="I110" s="129">
        <f t="shared" si="97"/>
        <v>36300</v>
      </c>
      <c r="J110" s="129">
        <f t="shared" si="98"/>
        <v>29700</v>
      </c>
      <c r="K110" s="140" t="s">
        <v>78</v>
      </c>
      <c r="L110" s="140" t="s">
        <v>78</v>
      </c>
      <c r="M110" s="129">
        <f t="shared" si="99"/>
        <v>48400</v>
      </c>
      <c r="N110" s="129">
        <f t="shared" si="100"/>
        <v>39600</v>
      </c>
      <c r="O110" s="140" t="s">
        <v>78</v>
      </c>
      <c r="P110" s="140" t="s">
        <v>78</v>
      </c>
    </row>
    <row r="111" spans="1:16" s="23" customFormat="1">
      <c r="A111" s="335"/>
      <c r="B111" s="334"/>
      <c r="C111" s="335"/>
      <c r="D111" s="141">
        <v>5</v>
      </c>
      <c r="E111" s="129" t="s">
        <v>78</v>
      </c>
      <c r="F111" s="129">
        <v>19600</v>
      </c>
      <c r="G111" s="140" t="s">
        <v>78</v>
      </c>
      <c r="H111" s="140" t="s">
        <v>78</v>
      </c>
      <c r="I111" s="129" t="s">
        <v>78</v>
      </c>
      <c r="J111" s="129">
        <f t="shared" si="98"/>
        <v>29400</v>
      </c>
      <c r="K111" s="140" t="s">
        <v>78</v>
      </c>
      <c r="L111" s="140" t="s">
        <v>78</v>
      </c>
      <c r="M111" s="129" t="s">
        <v>78</v>
      </c>
      <c r="N111" s="129">
        <f t="shared" si="100"/>
        <v>39200</v>
      </c>
      <c r="O111" s="140" t="s">
        <v>78</v>
      </c>
      <c r="P111" s="140" t="s">
        <v>78</v>
      </c>
    </row>
    <row r="112" spans="1:16" s="23" customFormat="1">
      <c r="A112" s="335"/>
      <c r="B112" s="334"/>
      <c r="C112" s="136">
        <v>521401</v>
      </c>
      <c r="D112" s="56">
        <v>6</v>
      </c>
      <c r="E112" s="140" t="s">
        <v>78</v>
      </c>
      <c r="F112" s="140" t="s">
        <v>78</v>
      </c>
      <c r="G112" s="140">
        <v>18500</v>
      </c>
      <c r="H112" s="140" t="s">
        <v>78</v>
      </c>
      <c r="I112" s="129" t="s">
        <v>78</v>
      </c>
      <c r="J112" s="140" t="s">
        <v>78</v>
      </c>
      <c r="K112" s="129">
        <f t="shared" si="101"/>
        <v>27750</v>
      </c>
      <c r="L112" s="140" t="s">
        <v>78</v>
      </c>
      <c r="M112" s="129" t="s">
        <v>78</v>
      </c>
      <c r="N112" s="140" t="s">
        <v>78</v>
      </c>
      <c r="O112" s="129">
        <f t="shared" si="102"/>
        <v>37000</v>
      </c>
      <c r="P112" s="140" t="s">
        <v>78</v>
      </c>
    </row>
    <row r="113" spans="1:16">
      <c r="A113" s="127">
        <v>25</v>
      </c>
      <c r="B113" s="131" t="s">
        <v>10</v>
      </c>
      <c r="C113" s="127">
        <v>530004</v>
      </c>
      <c r="D113" s="134">
        <v>6</v>
      </c>
      <c r="E113" s="134" t="s">
        <v>78</v>
      </c>
      <c r="F113" s="139" t="s">
        <v>78</v>
      </c>
      <c r="G113" s="134">
        <v>18500</v>
      </c>
      <c r="H113" s="139" t="s">
        <v>78</v>
      </c>
      <c r="I113" s="134" t="s">
        <v>78</v>
      </c>
      <c r="J113" s="139" t="s">
        <v>78</v>
      </c>
      <c r="K113" s="134">
        <f t="shared" si="101"/>
        <v>27750</v>
      </c>
      <c r="L113" s="139" t="s">
        <v>78</v>
      </c>
      <c r="M113" s="134" t="s">
        <v>78</v>
      </c>
      <c r="N113" s="139" t="s">
        <v>78</v>
      </c>
      <c r="O113" s="134">
        <f t="shared" si="102"/>
        <v>37000</v>
      </c>
      <c r="P113" s="139" t="s">
        <v>78</v>
      </c>
    </row>
    <row r="114" spans="1:16">
      <c r="A114" s="370" t="s">
        <v>12</v>
      </c>
      <c r="B114" s="37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5"/>
      <c r="O114" s="5"/>
      <c r="P114" s="5"/>
    </row>
    <row r="115" spans="1:16" s="23" customFormat="1">
      <c r="A115" s="322">
        <v>26</v>
      </c>
      <c r="B115" s="320" t="s">
        <v>281</v>
      </c>
      <c r="C115" s="322">
        <v>710100</v>
      </c>
      <c r="D115" s="129">
        <v>1</v>
      </c>
      <c r="E115" s="103">
        <v>31632</v>
      </c>
      <c r="F115" s="103">
        <v>31632</v>
      </c>
      <c r="G115" s="140" t="s">
        <v>78</v>
      </c>
      <c r="H115" s="298" t="s">
        <v>78</v>
      </c>
      <c r="I115" s="129">
        <f>E115*150%</f>
        <v>47448</v>
      </c>
      <c r="J115" s="129">
        <f>F115*150%</f>
        <v>47448</v>
      </c>
      <c r="K115" s="140" t="s">
        <v>78</v>
      </c>
      <c r="L115" s="298" t="s">
        <v>78</v>
      </c>
      <c r="M115" s="129">
        <f>E115*200%</f>
        <v>63264</v>
      </c>
      <c r="N115" s="129">
        <f>F115*200%</f>
        <v>63264</v>
      </c>
      <c r="O115" s="140" t="s">
        <v>78</v>
      </c>
      <c r="P115" s="298" t="s">
        <v>78</v>
      </c>
    </row>
    <row r="116" spans="1:16" s="23" customFormat="1">
      <c r="A116" s="332"/>
      <c r="B116" s="336"/>
      <c r="C116" s="332"/>
      <c r="D116" s="129">
        <v>2</v>
      </c>
      <c r="E116" s="129">
        <v>17900</v>
      </c>
      <c r="F116" s="129">
        <v>16100</v>
      </c>
      <c r="G116" s="140" t="s">
        <v>78</v>
      </c>
      <c r="H116" s="298" t="s">
        <v>78</v>
      </c>
      <c r="I116" s="129">
        <f t="shared" ref="I116" si="129">E116*150%</f>
        <v>26850</v>
      </c>
      <c r="J116" s="129">
        <f t="shared" ref="J116" si="130">F116*150%</f>
        <v>24150</v>
      </c>
      <c r="K116" s="140" t="s">
        <v>78</v>
      </c>
      <c r="L116" s="298" t="s">
        <v>78</v>
      </c>
      <c r="M116" s="129">
        <f t="shared" ref="M116" si="131">E116*200%</f>
        <v>35800</v>
      </c>
      <c r="N116" s="129">
        <f t="shared" ref="N116" si="132">F116*200%</f>
        <v>32200</v>
      </c>
      <c r="O116" s="140" t="s">
        <v>78</v>
      </c>
      <c r="P116" s="298" t="s">
        <v>78</v>
      </c>
    </row>
    <row r="117" spans="1:16" s="23" customFormat="1">
      <c r="A117" s="332"/>
      <c r="B117" s="336"/>
      <c r="C117" s="332"/>
      <c r="D117" s="129">
        <v>3</v>
      </c>
      <c r="E117" s="129">
        <v>16900</v>
      </c>
      <c r="F117" s="129">
        <v>15600</v>
      </c>
      <c r="G117" s="140" t="s">
        <v>78</v>
      </c>
      <c r="H117" s="298" t="s">
        <v>78</v>
      </c>
      <c r="I117" s="129">
        <f t="shared" ref="I117" si="133">E117*150%</f>
        <v>25350</v>
      </c>
      <c r="J117" s="129">
        <f t="shared" ref="J117" si="134">F117*150%</f>
        <v>23400</v>
      </c>
      <c r="K117" s="140" t="s">
        <v>78</v>
      </c>
      <c r="L117" s="298" t="s">
        <v>78</v>
      </c>
      <c r="M117" s="129">
        <f t="shared" ref="M117" si="135">E117*200%</f>
        <v>33800</v>
      </c>
      <c r="N117" s="129">
        <f t="shared" ref="N117" si="136">F117*200%</f>
        <v>31200</v>
      </c>
      <c r="O117" s="140" t="s">
        <v>78</v>
      </c>
      <c r="P117" s="298" t="s">
        <v>78</v>
      </c>
    </row>
    <row r="118" spans="1:16" s="23" customFormat="1" ht="12.75" customHeight="1">
      <c r="A118" s="332"/>
      <c r="B118" s="336"/>
      <c r="C118" s="332"/>
      <c r="D118" s="129">
        <v>4</v>
      </c>
      <c r="E118" s="129">
        <v>16600</v>
      </c>
      <c r="F118" s="129">
        <v>14800</v>
      </c>
      <c r="G118" s="140" t="s">
        <v>78</v>
      </c>
      <c r="H118" s="298" t="s">
        <v>78</v>
      </c>
      <c r="I118" s="129">
        <f t="shared" ref="I118:J118" si="137">E118*150%</f>
        <v>24900</v>
      </c>
      <c r="J118" s="129">
        <f t="shared" si="137"/>
        <v>22200</v>
      </c>
      <c r="K118" s="140" t="s">
        <v>78</v>
      </c>
      <c r="L118" s="298" t="s">
        <v>78</v>
      </c>
      <c r="M118" s="129">
        <f t="shared" ref="M118:N118" si="138">E118*200%</f>
        <v>33200</v>
      </c>
      <c r="N118" s="129">
        <f t="shared" si="138"/>
        <v>29600</v>
      </c>
      <c r="O118" s="140" t="s">
        <v>78</v>
      </c>
      <c r="P118" s="298" t="s">
        <v>78</v>
      </c>
    </row>
    <row r="119" spans="1:16" s="23" customFormat="1">
      <c r="A119" s="332"/>
      <c r="B119" s="336"/>
      <c r="C119" s="323"/>
      <c r="D119" s="129">
        <v>5</v>
      </c>
      <c r="E119" s="129" t="s">
        <v>78</v>
      </c>
      <c r="F119" s="129">
        <v>14800</v>
      </c>
      <c r="G119" s="140" t="s">
        <v>78</v>
      </c>
      <c r="H119" s="140" t="s">
        <v>78</v>
      </c>
      <c r="I119" s="129" t="s">
        <v>78</v>
      </c>
      <c r="J119" s="129">
        <f t="shared" ref="J119:J154" si="139">F119*150%</f>
        <v>22200</v>
      </c>
      <c r="K119" s="140" t="s">
        <v>78</v>
      </c>
      <c r="L119" s="140" t="s">
        <v>78</v>
      </c>
      <c r="M119" s="129" t="s">
        <v>78</v>
      </c>
      <c r="N119" s="129">
        <f t="shared" ref="N119:N154" si="140">F119*200%</f>
        <v>29600</v>
      </c>
      <c r="O119" s="140" t="s">
        <v>78</v>
      </c>
      <c r="P119" s="140" t="s">
        <v>78</v>
      </c>
    </row>
    <row r="120" spans="1:16" s="23" customFormat="1" ht="27" customHeight="1">
      <c r="A120" s="332"/>
      <c r="B120" s="336"/>
      <c r="C120" s="227" t="s">
        <v>52</v>
      </c>
      <c r="D120" s="140">
        <v>6</v>
      </c>
      <c r="E120" s="140" t="s">
        <v>78</v>
      </c>
      <c r="F120" s="140" t="s">
        <v>78</v>
      </c>
      <c r="G120" s="140">
        <v>14500</v>
      </c>
      <c r="H120" s="140" t="s">
        <v>78</v>
      </c>
      <c r="I120" s="129" t="s">
        <v>78</v>
      </c>
      <c r="J120" s="140" t="s">
        <v>78</v>
      </c>
      <c r="K120" s="129">
        <f t="shared" ref="K120:K155" si="141">G120*150%</f>
        <v>21750</v>
      </c>
      <c r="L120" s="140" t="s">
        <v>78</v>
      </c>
      <c r="M120" s="129" t="s">
        <v>78</v>
      </c>
      <c r="N120" s="140" t="s">
        <v>78</v>
      </c>
      <c r="O120" s="129">
        <f t="shared" ref="O120:O155" si="142">G120*200%</f>
        <v>29000</v>
      </c>
      <c r="P120" s="140" t="s">
        <v>78</v>
      </c>
    </row>
    <row r="121" spans="1:16" s="23" customFormat="1">
      <c r="A121" s="335">
        <v>27</v>
      </c>
      <c r="B121" s="334" t="s">
        <v>282</v>
      </c>
      <c r="C121" s="335">
        <v>550200</v>
      </c>
      <c r="D121" s="141">
        <v>1</v>
      </c>
      <c r="E121" s="103">
        <v>26360</v>
      </c>
      <c r="F121" s="103">
        <v>26360</v>
      </c>
      <c r="G121" s="140" t="s">
        <v>78</v>
      </c>
      <c r="H121" s="140" t="s">
        <v>78</v>
      </c>
      <c r="I121" s="129">
        <f>E121*150%</f>
        <v>39540</v>
      </c>
      <c r="J121" s="129">
        <f>F121*150%</f>
        <v>39540</v>
      </c>
      <c r="K121" s="140" t="s">
        <v>78</v>
      </c>
      <c r="L121" s="140" t="s">
        <v>78</v>
      </c>
      <c r="M121" s="129">
        <f>E121*200%</f>
        <v>52720</v>
      </c>
      <c r="N121" s="129">
        <f>F121*200%</f>
        <v>52720</v>
      </c>
      <c r="O121" s="140" t="s">
        <v>78</v>
      </c>
      <c r="P121" s="140" t="s">
        <v>78</v>
      </c>
    </row>
    <row r="122" spans="1:16" s="23" customFormat="1">
      <c r="A122" s="335"/>
      <c r="B122" s="334"/>
      <c r="C122" s="335"/>
      <c r="D122" s="141">
        <v>2</v>
      </c>
      <c r="E122" s="129">
        <v>17900</v>
      </c>
      <c r="F122" s="129">
        <v>16100</v>
      </c>
      <c r="G122" s="140" t="s">
        <v>78</v>
      </c>
      <c r="H122" s="140" t="s">
        <v>78</v>
      </c>
      <c r="I122" s="129">
        <f t="shared" ref="I122" si="143">E122*150%</f>
        <v>26850</v>
      </c>
      <c r="J122" s="129">
        <f t="shared" ref="J122" si="144">F122*150%</f>
        <v>24150</v>
      </c>
      <c r="K122" s="140" t="s">
        <v>78</v>
      </c>
      <c r="L122" s="140" t="s">
        <v>78</v>
      </c>
      <c r="M122" s="129">
        <f t="shared" ref="M122" si="145">E122*200%</f>
        <v>35800</v>
      </c>
      <c r="N122" s="129">
        <f t="shared" ref="N122" si="146">F122*200%</f>
        <v>32200</v>
      </c>
      <c r="O122" s="140" t="s">
        <v>78</v>
      </c>
      <c r="P122" s="140" t="s">
        <v>78</v>
      </c>
    </row>
    <row r="123" spans="1:16" s="23" customFormat="1">
      <c r="A123" s="335"/>
      <c r="B123" s="334"/>
      <c r="C123" s="335"/>
      <c r="D123" s="141">
        <v>3</v>
      </c>
      <c r="E123" s="129">
        <v>17200</v>
      </c>
      <c r="F123" s="129">
        <v>15400</v>
      </c>
      <c r="G123" s="140" t="s">
        <v>78</v>
      </c>
      <c r="H123" s="140" t="s">
        <v>78</v>
      </c>
      <c r="I123" s="129">
        <f t="shared" ref="I123" si="147">E123*150%</f>
        <v>25800</v>
      </c>
      <c r="J123" s="129">
        <f t="shared" ref="J123" si="148">F123*150%</f>
        <v>23100</v>
      </c>
      <c r="K123" s="140" t="s">
        <v>78</v>
      </c>
      <c r="L123" s="140" t="s">
        <v>78</v>
      </c>
      <c r="M123" s="129">
        <f t="shared" ref="M123" si="149">E123*200%</f>
        <v>34400</v>
      </c>
      <c r="N123" s="129">
        <f t="shared" ref="N123" si="150">F123*200%</f>
        <v>30800</v>
      </c>
      <c r="O123" s="140" t="s">
        <v>78</v>
      </c>
      <c r="P123" s="140" t="s">
        <v>78</v>
      </c>
    </row>
    <row r="124" spans="1:16" s="23" customFormat="1">
      <c r="A124" s="335"/>
      <c r="B124" s="334"/>
      <c r="C124" s="335"/>
      <c r="D124" s="141">
        <v>4</v>
      </c>
      <c r="E124" s="129">
        <v>17200</v>
      </c>
      <c r="F124" s="129">
        <v>15100</v>
      </c>
      <c r="G124" s="140" t="s">
        <v>78</v>
      </c>
      <c r="H124" s="140" t="s">
        <v>78</v>
      </c>
      <c r="I124" s="129">
        <f t="shared" ref="I124:I153" si="151">E124*150%</f>
        <v>25800</v>
      </c>
      <c r="J124" s="129">
        <f t="shared" si="139"/>
        <v>22650</v>
      </c>
      <c r="K124" s="140" t="s">
        <v>78</v>
      </c>
      <c r="L124" s="140" t="s">
        <v>78</v>
      </c>
      <c r="M124" s="129">
        <f t="shared" ref="M124:M153" si="152">E124*200%</f>
        <v>34400</v>
      </c>
      <c r="N124" s="129">
        <f t="shared" si="140"/>
        <v>30200</v>
      </c>
      <c r="O124" s="140" t="s">
        <v>78</v>
      </c>
      <c r="P124" s="140" t="s">
        <v>78</v>
      </c>
    </row>
    <row r="125" spans="1:16" s="23" customFormat="1">
      <c r="A125" s="335"/>
      <c r="B125" s="334"/>
      <c r="C125" s="335"/>
      <c r="D125" s="141">
        <v>5</v>
      </c>
      <c r="E125" s="129" t="s">
        <v>78</v>
      </c>
      <c r="F125" s="129">
        <v>15100</v>
      </c>
      <c r="G125" s="140" t="s">
        <v>78</v>
      </c>
      <c r="H125" s="140" t="s">
        <v>78</v>
      </c>
      <c r="I125" s="129" t="s">
        <v>78</v>
      </c>
      <c r="J125" s="129">
        <f t="shared" si="139"/>
        <v>22650</v>
      </c>
      <c r="K125" s="140" t="s">
        <v>78</v>
      </c>
      <c r="L125" s="140" t="s">
        <v>78</v>
      </c>
      <c r="M125" s="129" t="s">
        <v>78</v>
      </c>
      <c r="N125" s="129">
        <f t="shared" si="140"/>
        <v>30200</v>
      </c>
      <c r="O125" s="140" t="s">
        <v>78</v>
      </c>
      <c r="P125" s="140" t="s">
        <v>78</v>
      </c>
    </row>
    <row r="126" spans="1:16" s="23" customFormat="1">
      <c r="A126" s="335"/>
      <c r="B126" s="334"/>
      <c r="C126" s="140">
        <v>540203</v>
      </c>
      <c r="D126" s="56">
        <v>6</v>
      </c>
      <c r="E126" s="140" t="s">
        <v>78</v>
      </c>
      <c r="F126" s="140" t="s">
        <v>78</v>
      </c>
      <c r="G126" s="140">
        <v>15000</v>
      </c>
      <c r="H126" s="140" t="s">
        <v>78</v>
      </c>
      <c r="I126" s="129" t="s">
        <v>78</v>
      </c>
      <c r="J126" s="140" t="s">
        <v>78</v>
      </c>
      <c r="K126" s="129">
        <f t="shared" si="141"/>
        <v>22500</v>
      </c>
      <c r="L126" s="140" t="s">
        <v>78</v>
      </c>
      <c r="M126" s="129" t="s">
        <v>78</v>
      </c>
      <c r="N126" s="140" t="s">
        <v>78</v>
      </c>
      <c r="O126" s="129">
        <f t="shared" si="142"/>
        <v>30000</v>
      </c>
      <c r="P126" s="140" t="s">
        <v>78</v>
      </c>
    </row>
    <row r="127" spans="1:16" s="23" customFormat="1">
      <c r="A127" s="322">
        <v>28</v>
      </c>
      <c r="B127" s="320" t="s">
        <v>15</v>
      </c>
      <c r="C127" s="322">
        <v>710200</v>
      </c>
      <c r="D127" s="129">
        <v>1</v>
      </c>
      <c r="E127" s="103">
        <v>31632</v>
      </c>
      <c r="F127" s="103">
        <v>31632</v>
      </c>
      <c r="G127" s="140" t="s">
        <v>78</v>
      </c>
      <c r="H127" s="140" t="s">
        <v>78</v>
      </c>
      <c r="I127" s="129">
        <f>E127*150%</f>
        <v>47448</v>
      </c>
      <c r="J127" s="129">
        <f>F127*150%</f>
        <v>47448</v>
      </c>
      <c r="K127" s="140" t="s">
        <v>78</v>
      </c>
      <c r="L127" s="140" t="s">
        <v>78</v>
      </c>
      <c r="M127" s="129">
        <f>E127*200%</f>
        <v>63264</v>
      </c>
      <c r="N127" s="129">
        <f>F127*200%</f>
        <v>63264</v>
      </c>
      <c r="O127" s="140" t="s">
        <v>78</v>
      </c>
      <c r="P127" s="140" t="s">
        <v>78</v>
      </c>
    </row>
    <row r="128" spans="1:16" s="23" customFormat="1">
      <c r="A128" s="332"/>
      <c r="B128" s="336"/>
      <c r="C128" s="332"/>
      <c r="D128" s="129">
        <v>2</v>
      </c>
      <c r="E128" s="129">
        <v>18400</v>
      </c>
      <c r="F128" s="129">
        <v>16600</v>
      </c>
      <c r="G128" s="140" t="s">
        <v>78</v>
      </c>
      <c r="H128" s="140" t="s">
        <v>78</v>
      </c>
      <c r="I128" s="129">
        <f t="shared" ref="I128" si="153">E128*150%</f>
        <v>27600</v>
      </c>
      <c r="J128" s="129">
        <f t="shared" ref="J128" si="154">F128*150%</f>
        <v>24900</v>
      </c>
      <c r="K128" s="140" t="s">
        <v>78</v>
      </c>
      <c r="L128" s="140" t="s">
        <v>78</v>
      </c>
      <c r="M128" s="129">
        <f t="shared" ref="M128" si="155">E128*200%</f>
        <v>36800</v>
      </c>
      <c r="N128" s="129">
        <f t="shared" ref="N128" si="156">F128*200%</f>
        <v>33200</v>
      </c>
      <c r="O128" s="140" t="s">
        <v>78</v>
      </c>
      <c r="P128" s="140" t="s">
        <v>78</v>
      </c>
    </row>
    <row r="129" spans="1:16" s="23" customFormat="1">
      <c r="A129" s="332"/>
      <c r="B129" s="336"/>
      <c r="C129" s="332"/>
      <c r="D129" s="129">
        <v>3</v>
      </c>
      <c r="E129" s="129">
        <v>16900</v>
      </c>
      <c r="F129" s="129">
        <v>15100</v>
      </c>
      <c r="G129" s="140" t="s">
        <v>78</v>
      </c>
      <c r="H129" s="140" t="s">
        <v>78</v>
      </c>
      <c r="I129" s="129">
        <f t="shared" ref="I129" si="157">E129*150%</f>
        <v>25350</v>
      </c>
      <c r="J129" s="129">
        <f t="shared" ref="J129" si="158">F129*150%</f>
        <v>22650</v>
      </c>
      <c r="K129" s="140" t="s">
        <v>78</v>
      </c>
      <c r="L129" s="140" t="s">
        <v>78</v>
      </c>
      <c r="M129" s="129">
        <f t="shared" ref="M129" si="159">E129*200%</f>
        <v>33800</v>
      </c>
      <c r="N129" s="129">
        <f t="shared" ref="N129" si="160">F129*200%</f>
        <v>30200</v>
      </c>
      <c r="O129" s="140" t="s">
        <v>78</v>
      </c>
      <c r="P129" s="140" t="s">
        <v>78</v>
      </c>
    </row>
    <row r="130" spans="1:16" s="23" customFormat="1" ht="12.75" customHeight="1">
      <c r="A130" s="332"/>
      <c r="B130" s="336"/>
      <c r="C130" s="332"/>
      <c r="D130" s="129">
        <v>4</v>
      </c>
      <c r="E130" s="129">
        <v>16600</v>
      </c>
      <c r="F130" s="129">
        <v>14800</v>
      </c>
      <c r="G130" s="140" t="s">
        <v>78</v>
      </c>
      <c r="H130" s="140" t="s">
        <v>78</v>
      </c>
      <c r="I130" s="129">
        <f t="shared" si="151"/>
        <v>24900</v>
      </c>
      <c r="J130" s="129">
        <f t="shared" si="139"/>
        <v>22200</v>
      </c>
      <c r="K130" s="140" t="s">
        <v>78</v>
      </c>
      <c r="L130" s="140" t="s">
        <v>78</v>
      </c>
      <c r="M130" s="129">
        <f t="shared" si="152"/>
        <v>33200</v>
      </c>
      <c r="N130" s="129">
        <f t="shared" si="140"/>
        <v>29600</v>
      </c>
      <c r="O130" s="140" t="s">
        <v>78</v>
      </c>
      <c r="P130" s="140" t="s">
        <v>78</v>
      </c>
    </row>
    <row r="131" spans="1:16" s="23" customFormat="1">
      <c r="A131" s="332"/>
      <c r="B131" s="336"/>
      <c r="C131" s="323"/>
      <c r="D131" s="129">
        <v>5</v>
      </c>
      <c r="E131" s="129" t="s">
        <v>78</v>
      </c>
      <c r="F131" s="129">
        <v>14800</v>
      </c>
      <c r="G131" s="140" t="s">
        <v>78</v>
      </c>
      <c r="H131" s="140" t="s">
        <v>78</v>
      </c>
      <c r="I131" s="129" t="s">
        <v>78</v>
      </c>
      <c r="J131" s="129">
        <f t="shared" si="139"/>
        <v>22200</v>
      </c>
      <c r="K131" s="140" t="s">
        <v>78</v>
      </c>
      <c r="L131" s="140" t="s">
        <v>78</v>
      </c>
      <c r="M131" s="129" t="s">
        <v>78</v>
      </c>
      <c r="N131" s="129">
        <f t="shared" si="140"/>
        <v>29600</v>
      </c>
      <c r="O131" s="140" t="s">
        <v>78</v>
      </c>
      <c r="P131" s="140" t="s">
        <v>78</v>
      </c>
    </row>
    <row r="132" spans="1:16" s="23" customFormat="1" ht="24.75" customHeight="1">
      <c r="A132" s="332"/>
      <c r="B132" s="336"/>
      <c r="C132" s="136" t="s">
        <v>51</v>
      </c>
      <c r="D132" s="140">
        <v>6</v>
      </c>
      <c r="E132" s="140" t="s">
        <v>78</v>
      </c>
      <c r="F132" s="140" t="s">
        <v>78</v>
      </c>
      <c r="G132" s="140">
        <v>14500</v>
      </c>
      <c r="H132" s="140" t="s">
        <v>78</v>
      </c>
      <c r="I132" s="129" t="s">
        <v>78</v>
      </c>
      <c r="J132" s="140" t="s">
        <v>78</v>
      </c>
      <c r="K132" s="129">
        <f t="shared" si="141"/>
        <v>21750</v>
      </c>
      <c r="L132" s="140" t="s">
        <v>78</v>
      </c>
      <c r="M132" s="129" t="s">
        <v>78</v>
      </c>
      <c r="N132" s="140" t="s">
        <v>78</v>
      </c>
      <c r="O132" s="129">
        <f t="shared" si="142"/>
        <v>29000</v>
      </c>
      <c r="P132" s="140" t="s">
        <v>78</v>
      </c>
    </row>
    <row r="133" spans="1:16" s="23" customFormat="1">
      <c r="A133" s="335">
        <v>29</v>
      </c>
      <c r="B133" s="334" t="s">
        <v>219</v>
      </c>
      <c r="C133" s="335">
        <v>550200</v>
      </c>
      <c r="D133" s="141">
        <v>1</v>
      </c>
      <c r="E133" s="103">
        <v>26360</v>
      </c>
      <c r="F133" s="103">
        <v>26360</v>
      </c>
      <c r="G133" s="140" t="s">
        <v>78</v>
      </c>
      <c r="H133" s="140" t="s">
        <v>78</v>
      </c>
      <c r="I133" s="129">
        <f>E133*150%</f>
        <v>39540</v>
      </c>
      <c r="J133" s="129">
        <f>F133*150%</f>
        <v>39540</v>
      </c>
      <c r="K133" s="140" t="s">
        <v>78</v>
      </c>
      <c r="L133" s="140" t="s">
        <v>78</v>
      </c>
      <c r="M133" s="129">
        <f>E133*200%</f>
        <v>52720</v>
      </c>
      <c r="N133" s="129">
        <f>F133*200%</f>
        <v>52720</v>
      </c>
      <c r="O133" s="140" t="s">
        <v>78</v>
      </c>
      <c r="P133" s="140" t="s">
        <v>78</v>
      </c>
    </row>
    <row r="134" spans="1:16" s="23" customFormat="1">
      <c r="A134" s="335"/>
      <c r="B134" s="334"/>
      <c r="C134" s="335"/>
      <c r="D134" s="141">
        <v>2</v>
      </c>
      <c r="E134" s="129">
        <v>17900</v>
      </c>
      <c r="F134" s="129">
        <v>16600</v>
      </c>
      <c r="G134" s="140" t="s">
        <v>78</v>
      </c>
      <c r="H134" s="140" t="s">
        <v>78</v>
      </c>
      <c r="I134" s="129">
        <f t="shared" ref="I134" si="161">E134*150%</f>
        <v>26850</v>
      </c>
      <c r="J134" s="129">
        <f t="shared" ref="J134" si="162">F134*150%</f>
        <v>24900</v>
      </c>
      <c r="K134" s="140" t="s">
        <v>78</v>
      </c>
      <c r="L134" s="140" t="s">
        <v>78</v>
      </c>
      <c r="M134" s="129">
        <f t="shared" ref="M134" si="163">E134*200%</f>
        <v>35800</v>
      </c>
      <c r="N134" s="129">
        <f t="shared" ref="N134" si="164">F134*200%</f>
        <v>33200</v>
      </c>
      <c r="O134" s="140" t="s">
        <v>78</v>
      </c>
      <c r="P134" s="140" t="s">
        <v>78</v>
      </c>
    </row>
    <row r="135" spans="1:16" s="23" customFormat="1">
      <c r="A135" s="335"/>
      <c r="B135" s="334"/>
      <c r="C135" s="335"/>
      <c r="D135" s="141">
        <v>3</v>
      </c>
      <c r="E135" s="129">
        <v>16900</v>
      </c>
      <c r="F135" s="129">
        <v>15100</v>
      </c>
      <c r="G135" s="140" t="s">
        <v>78</v>
      </c>
      <c r="H135" s="140" t="s">
        <v>78</v>
      </c>
      <c r="I135" s="129">
        <f t="shared" ref="I135" si="165">E135*150%</f>
        <v>25350</v>
      </c>
      <c r="J135" s="129">
        <f t="shared" ref="J135" si="166">F135*150%</f>
        <v>22650</v>
      </c>
      <c r="K135" s="140" t="s">
        <v>78</v>
      </c>
      <c r="L135" s="140" t="s">
        <v>78</v>
      </c>
      <c r="M135" s="129">
        <f t="shared" ref="M135" si="167">E135*200%</f>
        <v>33800</v>
      </c>
      <c r="N135" s="129">
        <f t="shared" ref="N135" si="168">F135*200%</f>
        <v>30200</v>
      </c>
      <c r="O135" s="140" t="s">
        <v>78</v>
      </c>
      <c r="P135" s="140" t="s">
        <v>78</v>
      </c>
    </row>
    <row r="136" spans="1:16" s="23" customFormat="1" ht="12.75" customHeight="1">
      <c r="A136" s="335"/>
      <c r="B136" s="334"/>
      <c r="C136" s="335"/>
      <c r="D136" s="141">
        <v>4</v>
      </c>
      <c r="E136" s="129">
        <v>16600</v>
      </c>
      <c r="F136" s="129">
        <v>14800</v>
      </c>
      <c r="G136" s="140" t="s">
        <v>78</v>
      </c>
      <c r="H136" s="140" t="s">
        <v>78</v>
      </c>
      <c r="I136" s="129">
        <f t="shared" ref="I136" si="169">E136*150%</f>
        <v>24900</v>
      </c>
      <c r="J136" s="129">
        <f t="shared" ref="J136:J137" si="170">F136*150%</f>
        <v>22200</v>
      </c>
      <c r="K136" s="140" t="s">
        <v>78</v>
      </c>
      <c r="L136" s="140" t="s">
        <v>78</v>
      </c>
      <c r="M136" s="129">
        <f t="shared" ref="M136" si="171">E136*200%</f>
        <v>33200</v>
      </c>
      <c r="N136" s="129">
        <f t="shared" ref="N136:N137" si="172">F136*200%</f>
        <v>29600</v>
      </c>
      <c r="O136" s="140" t="s">
        <v>78</v>
      </c>
      <c r="P136" s="140" t="s">
        <v>78</v>
      </c>
    </row>
    <row r="137" spans="1:16" s="23" customFormat="1">
      <c r="A137" s="335"/>
      <c r="B137" s="334"/>
      <c r="C137" s="335"/>
      <c r="D137" s="141">
        <v>5</v>
      </c>
      <c r="E137" s="129" t="s">
        <v>78</v>
      </c>
      <c r="F137" s="129">
        <v>14800</v>
      </c>
      <c r="G137" s="140" t="s">
        <v>78</v>
      </c>
      <c r="H137" s="140" t="s">
        <v>78</v>
      </c>
      <c r="I137" s="129" t="s">
        <v>78</v>
      </c>
      <c r="J137" s="129">
        <f t="shared" si="170"/>
        <v>22200</v>
      </c>
      <c r="K137" s="140" t="s">
        <v>78</v>
      </c>
      <c r="L137" s="140" t="s">
        <v>78</v>
      </c>
      <c r="M137" s="129" t="s">
        <v>78</v>
      </c>
      <c r="N137" s="129">
        <f t="shared" si="172"/>
        <v>29600</v>
      </c>
      <c r="O137" s="140" t="s">
        <v>78</v>
      </c>
      <c r="P137" s="140" t="s">
        <v>78</v>
      </c>
    </row>
    <row r="138" spans="1:16" s="23" customFormat="1">
      <c r="A138" s="322">
        <v>30</v>
      </c>
      <c r="B138" s="320" t="s">
        <v>13</v>
      </c>
      <c r="C138" s="322">
        <v>510100</v>
      </c>
      <c r="D138" s="129">
        <v>1</v>
      </c>
      <c r="E138" s="103">
        <v>26360</v>
      </c>
      <c r="F138" s="103">
        <v>26360</v>
      </c>
      <c r="G138" s="140" t="s">
        <v>78</v>
      </c>
      <c r="H138" s="140" t="s">
        <v>78</v>
      </c>
      <c r="I138" s="129">
        <f>E138*150%</f>
        <v>39540</v>
      </c>
      <c r="J138" s="129">
        <f>F138*150%</f>
        <v>39540</v>
      </c>
      <c r="K138" s="140" t="s">
        <v>78</v>
      </c>
      <c r="L138" s="140" t="s">
        <v>78</v>
      </c>
      <c r="M138" s="129">
        <f>E138*200%</f>
        <v>52720</v>
      </c>
      <c r="N138" s="129">
        <f>F138*200%</f>
        <v>52720</v>
      </c>
      <c r="O138" s="140" t="s">
        <v>78</v>
      </c>
      <c r="P138" s="140" t="s">
        <v>78</v>
      </c>
    </row>
    <row r="139" spans="1:16" s="23" customFormat="1">
      <c r="A139" s="332"/>
      <c r="B139" s="336"/>
      <c r="C139" s="332"/>
      <c r="D139" s="129">
        <v>2</v>
      </c>
      <c r="E139" s="129">
        <v>17900</v>
      </c>
      <c r="F139" s="129">
        <v>16100</v>
      </c>
      <c r="G139" s="140" t="s">
        <v>78</v>
      </c>
      <c r="H139" s="140" t="s">
        <v>78</v>
      </c>
      <c r="I139" s="129">
        <f t="shared" ref="I139" si="173">E139*150%</f>
        <v>26850</v>
      </c>
      <c r="J139" s="129">
        <f t="shared" ref="J139" si="174">F139*150%</f>
        <v>24150</v>
      </c>
      <c r="K139" s="140" t="s">
        <v>78</v>
      </c>
      <c r="L139" s="140" t="s">
        <v>78</v>
      </c>
      <c r="M139" s="129">
        <f t="shared" ref="M139" si="175">E139*200%</f>
        <v>35800</v>
      </c>
      <c r="N139" s="129">
        <f t="shared" ref="N139" si="176">F139*200%</f>
        <v>32200</v>
      </c>
      <c r="O139" s="140" t="s">
        <v>78</v>
      </c>
      <c r="P139" s="140" t="s">
        <v>78</v>
      </c>
    </row>
    <row r="140" spans="1:16" s="23" customFormat="1">
      <c r="A140" s="332"/>
      <c r="B140" s="336"/>
      <c r="C140" s="332"/>
      <c r="D140" s="129">
        <v>3</v>
      </c>
      <c r="E140" s="129">
        <v>17200</v>
      </c>
      <c r="F140" s="129">
        <v>15400</v>
      </c>
      <c r="G140" s="140" t="s">
        <v>78</v>
      </c>
      <c r="H140" s="140" t="s">
        <v>78</v>
      </c>
      <c r="I140" s="129">
        <f t="shared" ref="I140" si="177">E140*150%</f>
        <v>25800</v>
      </c>
      <c r="J140" s="129">
        <f t="shared" ref="J140" si="178">F140*150%</f>
        <v>23100</v>
      </c>
      <c r="K140" s="140" t="s">
        <v>78</v>
      </c>
      <c r="L140" s="140" t="s">
        <v>78</v>
      </c>
      <c r="M140" s="129">
        <f t="shared" ref="M140" si="179">E140*200%</f>
        <v>34400</v>
      </c>
      <c r="N140" s="129">
        <f t="shared" ref="N140" si="180">F140*200%</f>
        <v>30800</v>
      </c>
      <c r="O140" s="140" t="s">
        <v>78</v>
      </c>
      <c r="P140" s="140" t="s">
        <v>78</v>
      </c>
    </row>
    <row r="141" spans="1:16" s="23" customFormat="1">
      <c r="A141" s="332"/>
      <c r="B141" s="336"/>
      <c r="C141" s="332"/>
      <c r="D141" s="129">
        <v>4</v>
      </c>
      <c r="E141" s="129">
        <v>16600</v>
      </c>
      <c r="F141" s="129">
        <v>14800</v>
      </c>
      <c r="G141" s="140" t="s">
        <v>78</v>
      </c>
      <c r="H141" s="140" t="s">
        <v>78</v>
      </c>
      <c r="I141" s="129">
        <f t="shared" si="151"/>
        <v>24900</v>
      </c>
      <c r="J141" s="129">
        <f t="shared" si="139"/>
        <v>22200</v>
      </c>
      <c r="K141" s="140" t="s">
        <v>78</v>
      </c>
      <c r="L141" s="140" t="s">
        <v>78</v>
      </c>
      <c r="M141" s="129">
        <f t="shared" si="152"/>
        <v>33200</v>
      </c>
      <c r="N141" s="129">
        <f t="shared" si="140"/>
        <v>29600</v>
      </c>
      <c r="O141" s="140" t="s">
        <v>78</v>
      </c>
      <c r="P141" s="140" t="s">
        <v>78</v>
      </c>
    </row>
    <row r="142" spans="1:16" s="23" customFormat="1">
      <c r="A142" s="332"/>
      <c r="B142" s="336"/>
      <c r="C142" s="323"/>
      <c r="D142" s="129">
        <v>5</v>
      </c>
      <c r="E142" s="129" t="s">
        <v>78</v>
      </c>
      <c r="F142" s="129">
        <v>14800</v>
      </c>
      <c r="G142" s="140" t="s">
        <v>78</v>
      </c>
      <c r="H142" s="140" t="s">
        <v>78</v>
      </c>
      <c r="I142" s="129" t="s">
        <v>78</v>
      </c>
      <c r="J142" s="129">
        <f t="shared" si="139"/>
        <v>22200</v>
      </c>
      <c r="K142" s="140" t="s">
        <v>78</v>
      </c>
      <c r="L142" s="140" t="s">
        <v>78</v>
      </c>
      <c r="M142" s="129" t="s">
        <v>78</v>
      </c>
      <c r="N142" s="129">
        <f t="shared" si="140"/>
        <v>29600</v>
      </c>
      <c r="O142" s="140" t="s">
        <v>78</v>
      </c>
      <c r="P142" s="140" t="s">
        <v>78</v>
      </c>
    </row>
    <row r="143" spans="1:16" s="23" customFormat="1">
      <c r="A143" s="332"/>
      <c r="B143" s="336"/>
      <c r="C143" s="136">
        <v>540201</v>
      </c>
      <c r="D143" s="140">
        <v>6</v>
      </c>
      <c r="E143" s="316" t="s">
        <v>78</v>
      </c>
      <c r="F143" s="140" t="s">
        <v>78</v>
      </c>
      <c r="G143" s="140">
        <v>14500</v>
      </c>
      <c r="H143" s="140" t="s">
        <v>78</v>
      </c>
      <c r="I143" s="315" t="s">
        <v>78</v>
      </c>
      <c r="J143" s="140" t="s">
        <v>78</v>
      </c>
      <c r="K143" s="129">
        <f t="shared" si="141"/>
        <v>21750</v>
      </c>
      <c r="L143" s="140" t="s">
        <v>78</v>
      </c>
      <c r="M143" s="315" t="s">
        <v>78</v>
      </c>
      <c r="N143" s="140" t="s">
        <v>78</v>
      </c>
      <c r="O143" s="129">
        <f t="shared" si="142"/>
        <v>29000</v>
      </c>
      <c r="P143" s="140" t="s">
        <v>78</v>
      </c>
    </row>
    <row r="144" spans="1:16" s="23" customFormat="1">
      <c r="A144" s="335">
        <v>31</v>
      </c>
      <c r="B144" s="334" t="s">
        <v>285</v>
      </c>
      <c r="C144" s="335">
        <v>710100</v>
      </c>
      <c r="D144" s="141">
        <v>1</v>
      </c>
      <c r="E144" s="103">
        <v>31632</v>
      </c>
      <c r="F144" s="103">
        <v>31632</v>
      </c>
      <c r="G144" s="140" t="s">
        <v>78</v>
      </c>
      <c r="H144" s="140" t="s">
        <v>78</v>
      </c>
      <c r="I144" s="129">
        <f>E144*150%</f>
        <v>47448</v>
      </c>
      <c r="J144" s="129">
        <f>F144*150%</f>
        <v>47448</v>
      </c>
      <c r="K144" s="140" t="s">
        <v>78</v>
      </c>
      <c r="L144" s="140" t="s">
        <v>78</v>
      </c>
      <c r="M144" s="129">
        <f>E144*200%</f>
        <v>63264</v>
      </c>
      <c r="N144" s="129">
        <f>F144*200%</f>
        <v>63264</v>
      </c>
      <c r="O144" s="140" t="s">
        <v>78</v>
      </c>
      <c r="P144" s="140" t="s">
        <v>78</v>
      </c>
    </row>
    <row r="145" spans="1:16" s="23" customFormat="1">
      <c r="A145" s="335"/>
      <c r="B145" s="334"/>
      <c r="C145" s="335"/>
      <c r="D145" s="141">
        <v>2</v>
      </c>
      <c r="E145" s="129">
        <v>22600</v>
      </c>
      <c r="F145" s="129">
        <v>19000</v>
      </c>
      <c r="G145" s="140" t="s">
        <v>78</v>
      </c>
      <c r="H145" s="140" t="s">
        <v>78</v>
      </c>
      <c r="I145" s="129">
        <f t="shared" ref="I145" si="181">E145*150%</f>
        <v>33900</v>
      </c>
      <c r="J145" s="129">
        <f t="shared" ref="J145" si="182">F145*150%</f>
        <v>28500</v>
      </c>
      <c r="K145" s="140" t="s">
        <v>78</v>
      </c>
      <c r="L145" s="140" t="s">
        <v>78</v>
      </c>
      <c r="M145" s="129">
        <f t="shared" ref="M145" si="183">E145*200%</f>
        <v>45200</v>
      </c>
      <c r="N145" s="129">
        <f t="shared" ref="N145" si="184">F145*200%</f>
        <v>38000</v>
      </c>
      <c r="O145" s="140" t="s">
        <v>78</v>
      </c>
      <c r="P145" s="140" t="s">
        <v>78</v>
      </c>
    </row>
    <row r="146" spans="1:16" s="23" customFormat="1">
      <c r="A146" s="335"/>
      <c r="B146" s="334"/>
      <c r="C146" s="335"/>
      <c r="D146" s="141">
        <v>3</v>
      </c>
      <c r="E146" s="129">
        <v>22000</v>
      </c>
      <c r="F146" s="129">
        <v>18300</v>
      </c>
      <c r="G146" s="140" t="s">
        <v>78</v>
      </c>
      <c r="H146" s="140" t="s">
        <v>78</v>
      </c>
      <c r="I146" s="129">
        <f t="shared" ref="I146" si="185">E146*150%</f>
        <v>33000</v>
      </c>
      <c r="J146" s="129">
        <f t="shared" ref="J146" si="186">F146*150%</f>
        <v>27450</v>
      </c>
      <c r="K146" s="140" t="s">
        <v>78</v>
      </c>
      <c r="L146" s="140" t="s">
        <v>78</v>
      </c>
      <c r="M146" s="129">
        <f t="shared" ref="M146" si="187">E146*200%</f>
        <v>44000</v>
      </c>
      <c r="N146" s="129">
        <f t="shared" ref="N146" si="188">F146*200%</f>
        <v>36600</v>
      </c>
      <c r="O146" s="140" t="s">
        <v>78</v>
      </c>
      <c r="P146" s="140" t="s">
        <v>78</v>
      </c>
    </row>
    <row r="147" spans="1:16" s="23" customFormat="1" ht="12.75" customHeight="1">
      <c r="A147" s="335"/>
      <c r="B147" s="334"/>
      <c r="C147" s="335"/>
      <c r="D147" s="141">
        <v>4</v>
      </c>
      <c r="E147" s="129">
        <v>21000</v>
      </c>
      <c r="F147" s="129">
        <v>18000</v>
      </c>
      <c r="G147" s="140" t="s">
        <v>78</v>
      </c>
      <c r="H147" s="140" t="s">
        <v>78</v>
      </c>
      <c r="I147" s="129">
        <f t="shared" si="151"/>
        <v>31500</v>
      </c>
      <c r="J147" s="129">
        <f t="shared" si="139"/>
        <v>27000</v>
      </c>
      <c r="K147" s="140" t="s">
        <v>78</v>
      </c>
      <c r="L147" s="140" t="s">
        <v>78</v>
      </c>
      <c r="M147" s="129">
        <f t="shared" si="152"/>
        <v>42000</v>
      </c>
      <c r="N147" s="129">
        <f t="shared" si="140"/>
        <v>36000</v>
      </c>
      <c r="O147" s="140" t="s">
        <v>78</v>
      </c>
      <c r="P147" s="140" t="s">
        <v>78</v>
      </c>
    </row>
    <row r="148" spans="1:16" s="23" customFormat="1">
      <c r="A148" s="335"/>
      <c r="B148" s="334"/>
      <c r="C148" s="335"/>
      <c r="D148" s="141">
        <v>5</v>
      </c>
      <c r="E148" s="129" t="s">
        <v>78</v>
      </c>
      <c r="F148" s="129">
        <v>17800</v>
      </c>
      <c r="G148" s="140" t="s">
        <v>78</v>
      </c>
      <c r="H148" s="140" t="s">
        <v>78</v>
      </c>
      <c r="I148" s="129" t="s">
        <v>78</v>
      </c>
      <c r="J148" s="129">
        <f t="shared" si="139"/>
        <v>26700</v>
      </c>
      <c r="K148" s="140" t="s">
        <v>78</v>
      </c>
      <c r="L148" s="140" t="s">
        <v>78</v>
      </c>
      <c r="M148" s="129" t="s">
        <v>78</v>
      </c>
      <c r="N148" s="129">
        <f t="shared" si="140"/>
        <v>35600</v>
      </c>
      <c r="O148" s="140" t="s">
        <v>78</v>
      </c>
      <c r="P148" s="140" t="s">
        <v>78</v>
      </c>
    </row>
    <row r="149" spans="1:16" s="23" customFormat="1" ht="24" customHeight="1">
      <c r="A149" s="335"/>
      <c r="B149" s="334"/>
      <c r="C149" s="140" t="s">
        <v>53</v>
      </c>
      <c r="D149" s="56">
        <v>6</v>
      </c>
      <c r="E149" s="140" t="s">
        <v>78</v>
      </c>
      <c r="F149" s="140" t="s">
        <v>78</v>
      </c>
      <c r="G149" s="140">
        <v>16300</v>
      </c>
      <c r="H149" s="140" t="s">
        <v>78</v>
      </c>
      <c r="I149" s="129" t="s">
        <v>78</v>
      </c>
      <c r="J149" s="140" t="s">
        <v>78</v>
      </c>
      <c r="K149" s="129">
        <f t="shared" si="141"/>
        <v>24450</v>
      </c>
      <c r="L149" s="140" t="s">
        <v>78</v>
      </c>
      <c r="M149" s="129" t="s">
        <v>78</v>
      </c>
      <c r="N149" s="140" t="s">
        <v>78</v>
      </c>
      <c r="O149" s="129">
        <f t="shared" si="142"/>
        <v>32600</v>
      </c>
      <c r="P149" s="140" t="s">
        <v>78</v>
      </c>
    </row>
    <row r="150" spans="1:16" s="23" customFormat="1">
      <c r="A150" s="322">
        <v>32</v>
      </c>
      <c r="B150" s="320" t="s">
        <v>287</v>
      </c>
      <c r="C150" s="322">
        <v>710300</v>
      </c>
      <c r="D150" s="129">
        <v>1</v>
      </c>
      <c r="E150" s="103">
        <v>31632</v>
      </c>
      <c r="F150" s="103">
        <v>31632</v>
      </c>
      <c r="G150" s="140" t="s">
        <v>78</v>
      </c>
      <c r="H150" s="140" t="s">
        <v>78</v>
      </c>
      <c r="I150" s="129">
        <f>E150*150%</f>
        <v>47448</v>
      </c>
      <c r="J150" s="129">
        <f>F150*150%</f>
        <v>47448</v>
      </c>
      <c r="K150" s="140" t="s">
        <v>78</v>
      </c>
      <c r="L150" s="140" t="s">
        <v>78</v>
      </c>
      <c r="M150" s="129">
        <f>E150*200%</f>
        <v>63264</v>
      </c>
      <c r="N150" s="129">
        <f>F150*200%</f>
        <v>63264</v>
      </c>
      <c r="O150" s="140" t="s">
        <v>78</v>
      </c>
      <c r="P150" s="140" t="s">
        <v>78</v>
      </c>
    </row>
    <row r="151" spans="1:16" s="23" customFormat="1">
      <c r="A151" s="332"/>
      <c r="B151" s="336"/>
      <c r="C151" s="332"/>
      <c r="D151" s="129">
        <v>2</v>
      </c>
      <c r="E151" s="129">
        <v>19600</v>
      </c>
      <c r="F151" s="129">
        <v>17500</v>
      </c>
      <c r="G151" s="140" t="s">
        <v>78</v>
      </c>
      <c r="H151" s="140" t="s">
        <v>78</v>
      </c>
      <c r="I151" s="129">
        <f t="shared" ref="I151" si="189">E151*150%</f>
        <v>29400</v>
      </c>
      <c r="J151" s="129">
        <f t="shared" ref="J151" si="190">F151*150%</f>
        <v>26250</v>
      </c>
      <c r="K151" s="140" t="s">
        <v>78</v>
      </c>
      <c r="L151" s="140" t="s">
        <v>78</v>
      </c>
      <c r="M151" s="129">
        <f t="shared" ref="M151" si="191">E151*200%</f>
        <v>39200</v>
      </c>
      <c r="N151" s="129">
        <f t="shared" ref="N151" si="192">F151*200%</f>
        <v>35000</v>
      </c>
      <c r="O151" s="140" t="s">
        <v>78</v>
      </c>
      <c r="P151" s="140" t="s">
        <v>78</v>
      </c>
    </row>
    <row r="152" spans="1:16" s="23" customFormat="1">
      <c r="A152" s="332"/>
      <c r="B152" s="336"/>
      <c r="C152" s="332"/>
      <c r="D152" s="129">
        <v>3</v>
      </c>
      <c r="E152" s="129">
        <v>19000</v>
      </c>
      <c r="F152" s="129">
        <v>16900</v>
      </c>
      <c r="G152" s="140" t="s">
        <v>78</v>
      </c>
      <c r="H152" s="140" t="s">
        <v>78</v>
      </c>
      <c r="I152" s="129">
        <f t="shared" ref="I152" si="193">E152*150%</f>
        <v>28500</v>
      </c>
      <c r="J152" s="129">
        <f t="shared" ref="J152" si="194">F152*150%</f>
        <v>25350</v>
      </c>
      <c r="K152" s="140" t="s">
        <v>78</v>
      </c>
      <c r="L152" s="140" t="s">
        <v>78</v>
      </c>
      <c r="M152" s="129">
        <f t="shared" ref="M152" si="195">E152*200%</f>
        <v>38000</v>
      </c>
      <c r="N152" s="129">
        <f t="shared" ref="N152" si="196">F152*200%</f>
        <v>33800</v>
      </c>
      <c r="O152" s="140" t="s">
        <v>78</v>
      </c>
      <c r="P152" s="140" t="s">
        <v>78</v>
      </c>
    </row>
    <row r="153" spans="1:16" s="23" customFormat="1" ht="12.75" customHeight="1">
      <c r="A153" s="332"/>
      <c r="B153" s="336"/>
      <c r="C153" s="332"/>
      <c r="D153" s="129">
        <v>4</v>
      </c>
      <c r="E153" s="129">
        <v>18700</v>
      </c>
      <c r="F153" s="129">
        <v>16600</v>
      </c>
      <c r="G153" s="140" t="s">
        <v>78</v>
      </c>
      <c r="H153" s="140" t="s">
        <v>78</v>
      </c>
      <c r="I153" s="129">
        <f t="shared" si="151"/>
        <v>28050</v>
      </c>
      <c r="J153" s="129">
        <f t="shared" si="139"/>
        <v>24900</v>
      </c>
      <c r="K153" s="140" t="s">
        <v>78</v>
      </c>
      <c r="L153" s="140" t="s">
        <v>78</v>
      </c>
      <c r="M153" s="129">
        <f t="shared" si="152"/>
        <v>37400</v>
      </c>
      <c r="N153" s="129">
        <f t="shared" si="140"/>
        <v>33200</v>
      </c>
      <c r="O153" s="140" t="s">
        <v>78</v>
      </c>
      <c r="P153" s="140" t="s">
        <v>78</v>
      </c>
    </row>
    <row r="154" spans="1:16" s="23" customFormat="1">
      <c r="A154" s="332"/>
      <c r="B154" s="336"/>
      <c r="C154" s="323"/>
      <c r="D154" s="129">
        <v>5</v>
      </c>
      <c r="E154" s="129" t="s">
        <v>78</v>
      </c>
      <c r="F154" s="129">
        <v>16600</v>
      </c>
      <c r="G154" s="140" t="s">
        <v>78</v>
      </c>
      <c r="H154" s="140" t="s">
        <v>78</v>
      </c>
      <c r="I154" s="129" t="s">
        <v>78</v>
      </c>
      <c r="J154" s="129">
        <f t="shared" si="139"/>
        <v>24900</v>
      </c>
      <c r="K154" s="140" t="s">
        <v>78</v>
      </c>
      <c r="L154" s="140" t="s">
        <v>78</v>
      </c>
      <c r="M154" s="129" t="s">
        <v>78</v>
      </c>
      <c r="N154" s="129">
        <f t="shared" si="140"/>
        <v>33200</v>
      </c>
      <c r="O154" s="140" t="s">
        <v>78</v>
      </c>
      <c r="P154" s="140" t="s">
        <v>78</v>
      </c>
    </row>
    <row r="155" spans="1:16" s="23" customFormat="1">
      <c r="A155" s="332"/>
      <c r="B155" s="336"/>
      <c r="C155" s="136">
        <v>650003</v>
      </c>
      <c r="D155" s="140">
        <v>6</v>
      </c>
      <c r="E155" s="140" t="s">
        <v>78</v>
      </c>
      <c r="F155" s="140" t="s">
        <v>78</v>
      </c>
      <c r="G155" s="140">
        <v>16000</v>
      </c>
      <c r="H155" s="140" t="s">
        <v>78</v>
      </c>
      <c r="I155" s="129" t="s">
        <v>78</v>
      </c>
      <c r="J155" s="140" t="s">
        <v>78</v>
      </c>
      <c r="K155" s="129">
        <f t="shared" si="141"/>
        <v>24000</v>
      </c>
      <c r="L155" s="140" t="s">
        <v>78</v>
      </c>
      <c r="M155" s="129" t="s">
        <v>78</v>
      </c>
      <c r="N155" s="140" t="s">
        <v>78</v>
      </c>
      <c r="O155" s="129">
        <f t="shared" si="142"/>
        <v>32000</v>
      </c>
      <c r="P155" s="140" t="s">
        <v>78</v>
      </c>
    </row>
    <row r="156" spans="1:16" s="23" customFormat="1">
      <c r="A156" s="335">
        <v>33</v>
      </c>
      <c r="B156" s="334" t="s">
        <v>14</v>
      </c>
      <c r="C156" s="335">
        <v>510200</v>
      </c>
      <c r="D156" s="141">
        <v>1</v>
      </c>
      <c r="E156" s="103">
        <v>26360</v>
      </c>
      <c r="F156" s="103">
        <v>26360</v>
      </c>
      <c r="G156" s="140" t="s">
        <v>78</v>
      </c>
      <c r="H156" s="140" t="s">
        <v>78</v>
      </c>
      <c r="I156" s="129">
        <f>E156*150%</f>
        <v>39540</v>
      </c>
      <c r="J156" s="129">
        <f>F156*150%</f>
        <v>39540</v>
      </c>
      <c r="K156" s="140" t="s">
        <v>78</v>
      </c>
      <c r="L156" s="140" t="s">
        <v>78</v>
      </c>
      <c r="M156" s="129">
        <f>E156*200%</f>
        <v>52720</v>
      </c>
      <c r="N156" s="129">
        <f>F156*200%</f>
        <v>52720</v>
      </c>
      <c r="O156" s="140" t="s">
        <v>78</v>
      </c>
      <c r="P156" s="140" t="s">
        <v>78</v>
      </c>
    </row>
    <row r="157" spans="1:16" s="23" customFormat="1">
      <c r="A157" s="335"/>
      <c r="B157" s="334"/>
      <c r="C157" s="335"/>
      <c r="D157" s="141">
        <v>2</v>
      </c>
      <c r="E157" s="129">
        <v>19600</v>
      </c>
      <c r="F157" s="129">
        <v>17500</v>
      </c>
      <c r="G157" s="140" t="s">
        <v>78</v>
      </c>
      <c r="H157" s="140" t="s">
        <v>78</v>
      </c>
      <c r="I157" s="129">
        <f t="shared" ref="I157:I159" si="197">E157*150%</f>
        <v>29400</v>
      </c>
      <c r="J157" s="129">
        <f t="shared" ref="J157:J160" si="198">F157*150%</f>
        <v>26250</v>
      </c>
      <c r="K157" s="140" t="s">
        <v>78</v>
      </c>
      <c r="L157" s="140" t="s">
        <v>78</v>
      </c>
      <c r="M157" s="129">
        <f t="shared" ref="M157:M159" si="199">E157*200%</f>
        <v>39200</v>
      </c>
      <c r="N157" s="129">
        <f t="shared" ref="N157:N160" si="200">F157*200%</f>
        <v>35000</v>
      </c>
      <c r="O157" s="140" t="s">
        <v>78</v>
      </c>
      <c r="P157" s="140" t="s">
        <v>78</v>
      </c>
    </row>
    <row r="158" spans="1:16" s="23" customFormat="1">
      <c r="A158" s="335"/>
      <c r="B158" s="334"/>
      <c r="C158" s="335"/>
      <c r="D158" s="141">
        <v>3</v>
      </c>
      <c r="E158" s="129">
        <v>19100</v>
      </c>
      <c r="F158" s="129">
        <v>16900</v>
      </c>
      <c r="G158" s="140" t="s">
        <v>78</v>
      </c>
      <c r="H158" s="140" t="s">
        <v>78</v>
      </c>
      <c r="I158" s="129">
        <f t="shared" si="197"/>
        <v>28650</v>
      </c>
      <c r="J158" s="129">
        <f t="shared" si="198"/>
        <v>25350</v>
      </c>
      <c r="K158" s="140" t="s">
        <v>78</v>
      </c>
      <c r="L158" s="140" t="s">
        <v>78</v>
      </c>
      <c r="M158" s="129">
        <f t="shared" si="199"/>
        <v>38200</v>
      </c>
      <c r="N158" s="129">
        <f t="shared" si="200"/>
        <v>33800</v>
      </c>
      <c r="O158" s="140" t="s">
        <v>78</v>
      </c>
      <c r="P158" s="140" t="s">
        <v>78</v>
      </c>
    </row>
    <row r="159" spans="1:16" s="23" customFormat="1" ht="12.75" customHeight="1">
      <c r="A159" s="335"/>
      <c r="B159" s="334"/>
      <c r="C159" s="335"/>
      <c r="D159" s="141">
        <v>4</v>
      </c>
      <c r="E159" s="129">
        <v>18700</v>
      </c>
      <c r="F159" s="129">
        <v>16600</v>
      </c>
      <c r="G159" s="140" t="s">
        <v>78</v>
      </c>
      <c r="H159" s="140" t="s">
        <v>78</v>
      </c>
      <c r="I159" s="129">
        <f t="shared" si="197"/>
        <v>28050</v>
      </c>
      <c r="J159" s="129">
        <f t="shared" si="198"/>
        <v>24900</v>
      </c>
      <c r="K159" s="140" t="s">
        <v>78</v>
      </c>
      <c r="L159" s="140" t="s">
        <v>78</v>
      </c>
      <c r="M159" s="129">
        <f t="shared" si="199"/>
        <v>37400</v>
      </c>
      <c r="N159" s="129">
        <f t="shared" si="200"/>
        <v>33200</v>
      </c>
      <c r="O159" s="140" t="s">
        <v>78</v>
      </c>
      <c r="P159" s="140" t="s">
        <v>78</v>
      </c>
    </row>
    <row r="160" spans="1:16" s="23" customFormat="1">
      <c r="A160" s="335"/>
      <c r="B160" s="334"/>
      <c r="C160" s="335"/>
      <c r="D160" s="141">
        <v>5</v>
      </c>
      <c r="E160" s="129" t="s">
        <v>78</v>
      </c>
      <c r="F160" s="129">
        <v>16600</v>
      </c>
      <c r="G160" s="140" t="s">
        <v>78</v>
      </c>
      <c r="H160" s="140" t="s">
        <v>78</v>
      </c>
      <c r="I160" s="129" t="s">
        <v>78</v>
      </c>
      <c r="J160" s="129">
        <f t="shared" si="198"/>
        <v>24900</v>
      </c>
      <c r="K160" s="140" t="s">
        <v>78</v>
      </c>
      <c r="L160" s="140" t="s">
        <v>78</v>
      </c>
      <c r="M160" s="129" t="s">
        <v>78</v>
      </c>
      <c r="N160" s="129">
        <f t="shared" si="200"/>
        <v>33200</v>
      </c>
      <c r="O160" s="140" t="s">
        <v>78</v>
      </c>
      <c r="P160" s="140" t="s">
        <v>78</v>
      </c>
    </row>
    <row r="161" spans="1:16" s="23" customFormat="1">
      <c r="A161" s="335"/>
      <c r="B161" s="334"/>
      <c r="C161" s="140">
        <v>510201</v>
      </c>
      <c r="D161" s="56">
        <v>6</v>
      </c>
      <c r="E161" s="140" t="s">
        <v>78</v>
      </c>
      <c r="F161" s="140" t="s">
        <v>78</v>
      </c>
      <c r="G161" s="140">
        <v>16000</v>
      </c>
      <c r="H161" s="140" t="s">
        <v>78</v>
      </c>
      <c r="I161" s="129" t="s">
        <v>78</v>
      </c>
      <c r="J161" s="140" t="s">
        <v>78</v>
      </c>
      <c r="K161" s="129">
        <f t="shared" ref="K161" si="201">G161*150%</f>
        <v>24000</v>
      </c>
      <c r="L161" s="140" t="s">
        <v>78</v>
      </c>
      <c r="M161" s="129" t="s">
        <v>78</v>
      </c>
      <c r="N161" s="140" t="s">
        <v>78</v>
      </c>
      <c r="O161" s="129">
        <f t="shared" ref="O161" si="202">G161*200%</f>
        <v>32000</v>
      </c>
      <c r="P161" s="140" t="s">
        <v>78</v>
      </c>
    </row>
    <row r="162" spans="1:16" s="23" customFormat="1" ht="12.75" customHeight="1">
      <c r="A162" s="129">
        <v>34</v>
      </c>
      <c r="B162" s="130" t="s">
        <v>398</v>
      </c>
      <c r="C162" s="129">
        <v>590100</v>
      </c>
      <c r="D162" s="141">
        <v>1</v>
      </c>
      <c r="E162" s="103">
        <v>31632</v>
      </c>
      <c r="F162" s="103">
        <v>31632</v>
      </c>
      <c r="G162" s="140" t="s">
        <v>78</v>
      </c>
      <c r="H162" s="140" t="s">
        <v>78</v>
      </c>
      <c r="I162" s="129">
        <f>E162*150%</f>
        <v>47448</v>
      </c>
      <c r="J162" s="129">
        <f>F162*150%</f>
        <v>47448</v>
      </c>
      <c r="K162" s="140" t="s">
        <v>78</v>
      </c>
      <c r="L162" s="140" t="s">
        <v>78</v>
      </c>
      <c r="M162" s="129">
        <f>E162*200%</f>
        <v>63264</v>
      </c>
      <c r="N162" s="129">
        <f>F162*200%</f>
        <v>63264</v>
      </c>
      <c r="O162" s="140" t="s">
        <v>78</v>
      </c>
      <c r="P162" s="140" t="s">
        <v>78</v>
      </c>
    </row>
    <row r="163" spans="1:16">
      <c r="A163" s="372" t="s">
        <v>74</v>
      </c>
      <c r="B163" s="352"/>
      <c r="C163" s="352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1"/>
    </row>
    <row r="164" spans="1:16" s="23" customFormat="1">
      <c r="A164" s="335">
        <v>35</v>
      </c>
      <c r="B164" s="334" t="s">
        <v>290</v>
      </c>
      <c r="C164" s="335">
        <v>550300</v>
      </c>
      <c r="D164" s="141">
        <v>1</v>
      </c>
      <c r="E164" s="103">
        <v>26360</v>
      </c>
      <c r="F164" s="103">
        <v>26360</v>
      </c>
      <c r="G164" s="140" t="s">
        <v>78</v>
      </c>
      <c r="H164" s="140" t="s">
        <v>78</v>
      </c>
      <c r="I164" s="129">
        <f>E164*150%</f>
        <v>39540</v>
      </c>
      <c r="J164" s="129">
        <f>F164*150%</f>
        <v>39540</v>
      </c>
      <c r="K164" s="140" t="s">
        <v>78</v>
      </c>
      <c r="L164" s="140" t="s">
        <v>78</v>
      </c>
      <c r="M164" s="129">
        <f>E164*200%</f>
        <v>52720</v>
      </c>
      <c r="N164" s="129">
        <f>F164*200%</f>
        <v>52720</v>
      </c>
      <c r="O164" s="140" t="s">
        <v>78</v>
      </c>
      <c r="P164" s="140" t="s">
        <v>78</v>
      </c>
    </row>
    <row r="165" spans="1:16" s="23" customFormat="1">
      <c r="A165" s="335"/>
      <c r="B165" s="334"/>
      <c r="C165" s="335"/>
      <c r="D165" s="141">
        <v>2</v>
      </c>
      <c r="E165" s="129">
        <v>18500</v>
      </c>
      <c r="F165" s="129">
        <v>16300</v>
      </c>
      <c r="G165" s="140" t="s">
        <v>78</v>
      </c>
      <c r="H165" s="140" t="s">
        <v>78</v>
      </c>
      <c r="I165" s="129">
        <f t="shared" ref="I165" si="203">E165*150%</f>
        <v>27750</v>
      </c>
      <c r="J165" s="129">
        <f t="shared" ref="J165" si="204">F165*150%</f>
        <v>24450</v>
      </c>
      <c r="K165" s="140" t="s">
        <v>78</v>
      </c>
      <c r="L165" s="140" t="s">
        <v>78</v>
      </c>
      <c r="M165" s="129">
        <f t="shared" ref="M165" si="205">E165*200%</f>
        <v>37000</v>
      </c>
      <c r="N165" s="129">
        <f t="shared" ref="N165" si="206">F165*200%</f>
        <v>32600</v>
      </c>
      <c r="O165" s="140" t="s">
        <v>78</v>
      </c>
      <c r="P165" s="140" t="s">
        <v>78</v>
      </c>
    </row>
    <row r="166" spans="1:16" s="23" customFormat="1">
      <c r="A166" s="335"/>
      <c r="B166" s="334"/>
      <c r="C166" s="335"/>
      <c r="D166" s="141">
        <v>3</v>
      </c>
      <c r="E166" s="129">
        <v>18100</v>
      </c>
      <c r="F166" s="129">
        <v>16000</v>
      </c>
      <c r="G166" s="140" t="s">
        <v>78</v>
      </c>
      <c r="H166" s="140" t="s">
        <v>78</v>
      </c>
      <c r="I166" s="129">
        <f t="shared" ref="I166" si="207">E166*150%</f>
        <v>27150</v>
      </c>
      <c r="J166" s="129">
        <f t="shared" ref="J166" si="208">F166*150%</f>
        <v>24000</v>
      </c>
      <c r="K166" s="140" t="s">
        <v>78</v>
      </c>
      <c r="L166" s="140" t="s">
        <v>78</v>
      </c>
      <c r="M166" s="129">
        <f t="shared" ref="M166" si="209">E166*200%</f>
        <v>36200</v>
      </c>
      <c r="N166" s="129">
        <f t="shared" ref="N166" si="210">F166*200%</f>
        <v>32000</v>
      </c>
      <c r="O166" s="140" t="s">
        <v>78</v>
      </c>
      <c r="P166" s="140" t="s">
        <v>78</v>
      </c>
    </row>
    <row r="167" spans="1:16" s="23" customFormat="1">
      <c r="A167" s="335"/>
      <c r="B167" s="334"/>
      <c r="C167" s="335"/>
      <c r="D167" s="141">
        <v>4</v>
      </c>
      <c r="E167" s="129">
        <v>17800</v>
      </c>
      <c r="F167" s="129">
        <v>15700</v>
      </c>
      <c r="G167" s="140" t="s">
        <v>78</v>
      </c>
      <c r="H167" s="140" t="s">
        <v>78</v>
      </c>
      <c r="I167" s="129">
        <f>E167*150%</f>
        <v>26700</v>
      </c>
      <c r="J167" s="129">
        <f>F167*150%</f>
        <v>23550</v>
      </c>
      <c r="K167" s="140" t="s">
        <v>78</v>
      </c>
      <c r="L167" s="140" t="s">
        <v>78</v>
      </c>
      <c r="M167" s="129">
        <f>E167*200%</f>
        <v>35600</v>
      </c>
      <c r="N167" s="129">
        <f>F167*200%</f>
        <v>31400</v>
      </c>
      <c r="O167" s="140" t="s">
        <v>78</v>
      </c>
      <c r="P167" s="140" t="s">
        <v>78</v>
      </c>
    </row>
    <row r="168" spans="1:16" s="23" customFormat="1">
      <c r="A168" s="335"/>
      <c r="B168" s="334"/>
      <c r="C168" s="335"/>
      <c r="D168" s="141">
        <v>5</v>
      </c>
      <c r="E168" s="129" t="s">
        <v>78</v>
      </c>
      <c r="F168" s="129">
        <v>15700</v>
      </c>
      <c r="G168" s="140" t="s">
        <v>78</v>
      </c>
      <c r="H168" s="140" t="s">
        <v>78</v>
      </c>
      <c r="I168" s="129" t="s">
        <v>78</v>
      </c>
      <c r="J168" s="129">
        <f>F168*150%</f>
        <v>23550</v>
      </c>
      <c r="K168" s="140" t="s">
        <v>78</v>
      </c>
      <c r="L168" s="140" t="s">
        <v>78</v>
      </c>
      <c r="M168" s="129" t="s">
        <v>78</v>
      </c>
      <c r="N168" s="129">
        <f>F168*200%</f>
        <v>31400</v>
      </c>
      <c r="O168" s="140" t="s">
        <v>78</v>
      </c>
      <c r="P168" s="140" t="s">
        <v>78</v>
      </c>
    </row>
    <row r="169" spans="1:16" s="23" customFormat="1">
      <c r="A169" s="335"/>
      <c r="B169" s="334"/>
      <c r="C169" s="140">
        <v>540301</v>
      </c>
      <c r="D169" s="56">
        <v>6</v>
      </c>
      <c r="E169" s="140" t="s">
        <v>78</v>
      </c>
      <c r="F169" s="140" t="s">
        <v>78</v>
      </c>
      <c r="G169" s="140">
        <v>15000</v>
      </c>
      <c r="H169" s="140" t="s">
        <v>78</v>
      </c>
      <c r="I169" s="129" t="s">
        <v>78</v>
      </c>
      <c r="J169" s="140" t="s">
        <v>78</v>
      </c>
      <c r="K169" s="129">
        <f>G169*150%</f>
        <v>22500</v>
      </c>
      <c r="L169" s="140" t="s">
        <v>78</v>
      </c>
      <c r="M169" s="129" t="s">
        <v>78</v>
      </c>
      <c r="N169" s="140" t="s">
        <v>78</v>
      </c>
      <c r="O169" s="129">
        <f>G169*200%</f>
        <v>30000</v>
      </c>
      <c r="P169" s="140" t="s">
        <v>78</v>
      </c>
    </row>
    <row r="170" spans="1:16" s="23" customFormat="1">
      <c r="A170" s="335">
        <v>36</v>
      </c>
      <c r="B170" s="334" t="s">
        <v>288</v>
      </c>
      <c r="C170" s="335">
        <v>550300</v>
      </c>
      <c r="D170" s="141">
        <v>1</v>
      </c>
      <c r="E170" s="103">
        <v>26360</v>
      </c>
      <c r="F170" s="103">
        <v>26360</v>
      </c>
      <c r="G170" s="140" t="s">
        <v>78</v>
      </c>
      <c r="H170" s="140" t="s">
        <v>78</v>
      </c>
      <c r="I170" s="129">
        <f>E170*150%</f>
        <v>39540</v>
      </c>
      <c r="J170" s="129">
        <f>F170*150%</f>
        <v>39540</v>
      </c>
      <c r="K170" s="140" t="s">
        <v>78</v>
      </c>
      <c r="L170" s="140" t="s">
        <v>78</v>
      </c>
      <c r="M170" s="129">
        <f>E170*200%</f>
        <v>52720</v>
      </c>
      <c r="N170" s="129">
        <f>F170*200%</f>
        <v>52720</v>
      </c>
      <c r="O170" s="140" t="s">
        <v>78</v>
      </c>
      <c r="P170" s="140" t="s">
        <v>78</v>
      </c>
    </row>
    <row r="171" spans="1:16" s="23" customFormat="1">
      <c r="A171" s="335"/>
      <c r="B171" s="334"/>
      <c r="C171" s="335"/>
      <c r="D171" s="141">
        <v>2</v>
      </c>
      <c r="E171" s="129">
        <v>18500</v>
      </c>
      <c r="F171" s="129">
        <v>16400</v>
      </c>
      <c r="G171" s="140" t="s">
        <v>78</v>
      </c>
      <c r="H171" s="140" t="s">
        <v>78</v>
      </c>
      <c r="I171" s="129">
        <f t="shared" ref="I171" si="211">E171*150%</f>
        <v>27750</v>
      </c>
      <c r="J171" s="129">
        <f t="shared" ref="J171" si="212">F171*150%</f>
        <v>24600</v>
      </c>
      <c r="K171" s="140" t="s">
        <v>78</v>
      </c>
      <c r="L171" s="140" t="s">
        <v>78</v>
      </c>
      <c r="M171" s="129">
        <f t="shared" ref="M171" si="213">E171*200%</f>
        <v>37000</v>
      </c>
      <c r="N171" s="129">
        <f t="shared" ref="N171" si="214">F171*200%</f>
        <v>32800</v>
      </c>
      <c r="O171" s="140" t="s">
        <v>78</v>
      </c>
      <c r="P171" s="140" t="s">
        <v>78</v>
      </c>
    </row>
    <row r="172" spans="1:16" s="23" customFormat="1">
      <c r="A172" s="335"/>
      <c r="B172" s="334"/>
      <c r="C172" s="335"/>
      <c r="D172" s="141">
        <v>3</v>
      </c>
      <c r="E172" s="129">
        <v>17200</v>
      </c>
      <c r="F172" s="129">
        <v>15100</v>
      </c>
      <c r="G172" s="140" t="s">
        <v>78</v>
      </c>
      <c r="H172" s="140" t="s">
        <v>78</v>
      </c>
      <c r="I172" s="129">
        <f t="shared" ref="I172" si="215">E172*150%</f>
        <v>25800</v>
      </c>
      <c r="J172" s="129">
        <f t="shared" ref="J172" si="216">F172*150%</f>
        <v>22650</v>
      </c>
      <c r="K172" s="140" t="s">
        <v>78</v>
      </c>
      <c r="L172" s="140" t="s">
        <v>78</v>
      </c>
      <c r="M172" s="129">
        <f t="shared" ref="M172" si="217">E172*200%</f>
        <v>34400</v>
      </c>
      <c r="N172" s="129">
        <f t="shared" ref="N172" si="218">F172*200%</f>
        <v>30200</v>
      </c>
      <c r="O172" s="140" t="s">
        <v>78</v>
      </c>
      <c r="P172" s="140" t="s">
        <v>78</v>
      </c>
    </row>
    <row r="173" spans="1:16" s="23" customFormat="1" ht="12.75" customHeight="1">
      <c r="A173" s="335"/>
      <c r="B173" s="334"/>
      <c r="C173" s="335"/>
      <c r="D173" s="141">
        <v>4</v>
      </c>
      <c r="E173" s="129">
        <v>17200</v>
      </c>
      <c r="F173" s="129">
        <v>15100</v>
      </c>
      <c r="G173" s="140" t="s">
        <v>78</v>
      </c>
      <c r="H173" s="140" t="s">
        <v>78</v>
      </c>
      <c r="I173" s="129">
        <f t="shared" ref="I173:I185" si="219">E173*150%</f>
        <v>25800</v>
      </c>
      <c r="J173" s="129">
        <f t="shared" ref="J173:J186" si="220">F173*150%</f>
        <v>22650</v>
      </c>
      <c r="K173" s="140" t="s">
        <v>78</v>
      </c>
      <c r="L173" s="140" t="s">
        <v>78</v>
      </c>
      <c r="M173" s="129">
        <f t="shared" ref="M173:M185" si="221">E173*200%</f>
        <v>34400</v>
      </c>
      <c r="N173" s="129">
        <f t="shared" ref="N173:N186" si="222">F173*200%</f>
        <v>30200</v>
      </c>
      <c r="O173" s="140" t="s">
        <v>78</v>
      </c>
      <c r="P173" s="140" t="s">
        <v>78</v>
      </c>
    </row>
    <row r="174" spans="1:16" s="23" customFormat="1">
      <c r="A174" s="335"/>
      <c r="B174" s="334"/>
      <c r="C174" s="335"/>
      <c r="D174" s="141">
        <v>5</v>
      </c>
      <c r="E174" s="129" t="s">
        <v>78</v>
      </c>
      <c r="F174" s="129">
        <v>15100</v>
      </c>
      <c r="G174" s="140" t="s">
        <v>78</v>
      </c>
      <c r="H174" s="140" t="s">
        <v>78</v>
      </c>
      <c r="I174" s="129" t="s">
        <v>78</v>
      </c>
      <c r="J174" s="129">
        <f t="shared" si="220"/>
        <v>22650</v>
      </c>
      <c r="K174" s="140" t="s">
        <v>78</v>
      </c>
      <c r="L174" s="140" t="s">
        <v>78</v>
      </c>
      <c r="M174" s="129" t="s">
        <v>78</v>
      </c>
      <c r="N174" s="129">
        <f t="shared" si="222"/>
        <v>30200</v>
      </c>
      <c r="O174" s="140" t="s">
        <v>78</v>
      </c>
      <c r="P174" s="140" t="s">
        <v>78</v>
      </c>
    </row>
    <row r="175" spans="1:16" s="23" customFormat="1">
      <c r="A175" s="335"/>
      <c r="B175" s="334"/>
      <c r="C175" s="140">
        <v>540302</v>
      </c>
      <c r="D175" s="56">
        <v>6</v>
      </c>
      <c r="E175" s="140" t="s">
        <v>78</v>
      </c>
      <c r="F175" s="140" t="s">
        <v>78</v>
      </c>
      <c r="G175" s="140">
        <v>15000</v>
      </c>
      <c r="H175" s="140" t="s">
        <v>78</v>
      </c>
      <c r="I175" s="129" t="s">
        <v>78</v>
      </c>
      <c r="J175" s="140" t="s">
        <v>78</v>
      </c>
      <c r="K175" s="129">
        <f t="shared" ref="K175:K187" si="223">G175*150%</f>
        <v>22500</v>
      </c>
      <c r="L175" s="140" t="s">
        <v>78</v>
      </c>
      <c r="M175" s="129" t="s">
        <v>78</v>
      </c>
      <c r="N175" s="140" t="s">
        <v>78</v>
      </c>
      <c r="O175" s="129">
        <f t="shared" ref="O175:O181" si="224">G175*200%</f>
        <v>30000</v>
      </c>
      <c r="P175" s="140" t="s">
        <v>78</v>
      </c>
    </row>
    <row r="176" spans="1:16" s="23" customFormat="1">
      <c r="A176" s="322">
        <v>37</v>
      </c>
      <c r="B176" s="320" t="s">
        <v>17</v>
      </c>
      <c r="C176" s="322">
        <v>530600</v>
      </c>
      <c r="D176" s="129">
        <v>1</v>
      </c>
      <c r="E176" s="103">
        <v>26360</v>
      </c>
      <c r="F176" s="103">
        <v>26360</v>
      </c>
      <c r="G176" s="140" t="s">
        <v>78</v>
      </c>
      <c r="H176" s="140" t="s">
        <v>78</v>
      </c>
      <c r="I176" s="129">
        <f>E176*150%</f>
        <v>39540</v>
      </c>
      <c r="J176" s="129">
        <f>F176*150%</f>
        <v>39540</v>
      </c>
      <c r="K176" s="140" t="s">
        <v>78</v>
      </c>
      <c r="L176" s="140" t="s">
        <v>78</v>
      </c>
      <c r="M176" s="129">
        <f>E176*200%</f>
        <v>52720</v>
      </c>
      <c r="N176" s="129">
        <f>F176*200%</f>
        <v>52720</v>
      </c>
      <c r="O176" s="140" t="s">
        <v>78</v>
      </c>
      <c r="P176" s="140" t="s">
        <v>78</v>
      </c>
    </row>
    <row r="177" spans="1:16" s="23" customFormat="1">
      <c r="A177" s="332"/>
      <c r="B177" s="336"/>
      <c r="C177" s="332"/>
      <c r="D177" s="129">
        <v>2</v>
      </c>
      <c r="E177" s="129">
        <v>19100</v>
      </c>
      <c r="F177" s="129">
        <v>17000</v>
      </c>
      <c r="G177" s="140" t="s">
        <v>78</v>
      </c>
      <c r="H177" s="140" t="s">
        <v>78</v>
      </c>
      <c r="I177" s="129">
        <f t="shared" ref="I177" si="225">E177*150%</f>
        <v>28650</v>
      </c>
      <c r="J177" s="129">
        <f t="shared" ref="J177" si="226">F177*150%</f>
        <v>25500</v>
      </c>
      <c r="K177" s="140" t="s">
        <v>78</v>
      </c>
      <c r="L177" s="140" t="s">
        <v>78</v>
      </c>
      <c r="M177" s="129">
        <f t="shared" ref="M177" si="227">E177*200%</f>
        <v>38200</v>
      </c>
      <c r="N177" s="129">
        <f t="shared" ref="N177" si="228">F177*200%</f>
        <v>34000</v>
      </c>
      <c r="O177" s="140" t="s">
        <v>78</v>
      </c>
      <c r="P177" s="140" t="s">
        <v>78</v>
      </c>
    </row>
    <row r="178" spans="1:16" s="23" customFormat="1">
      <c r="A178" s="332"/>
      <c r="B178" s="336"/>
      <c r="C178" s="332"/>
      <c r="D178" s="129">
        <v>3</v>
      </c>
      <c r="E178" s="129">
        <v>18100</v>
      </c>
      <c r="F178" s="129">
        <v>16000</v>
      </c>
      <c r="G178" s="140" t="s">
        <v>78</v>
      </c>
      <c r="H178" s="140" t="s">
        <v>78</v>
      </c>
      <c r="I178" s="129">
        <f t="shared" ref="I178" si="229">E178*150%</f>
        <v>27150</v>
      </c>
      <c r="J178" s="129">
        <f t="shared" ref="J178" si="230">F178*150%</f>
        <v>24000</v>
      </c>
      <c r="K178" s="140" t="s">
        <v>78</v>
      </c>
      <c r="L178" s="140" t="s">
        <v>78</v>
      </c>
      <c r="M178" s="129">
        <f t="shared" ref="M178" si="231">E178*200%</f>
        <v>36200</v>
      </c>
      <c r="N178" s="129">
        <f t="shared" ref="N178" si="232">F178*200%</f>
        <v>32000</v>
      </c>
      <c r="O178" s="140" t="s">
        <v>78</v>
      </c>
      <c r="P178" s="140" t="s">
        <v>78</v>
      </c>
    </row>
    <row r="179" spans="1:16" s="23" customFormat="1">
      <c r="A179" s="332"/>
      <c r="B179" s="336"/>
      <c r="C179" s="332"/>
      <c r="D179" s="129">
        <v>4</v>
      </c>
      <c r="E179" s="129">
        <v>17800</v>
      </c>
      <c r="F179" s="129">
        <v>15700</v>
      </c>
      <c r="G179" s="140" t="s">
        <v>78</v>
      </c>
      <c r="H179" s="140" t="s">
        <v>78</v>
      </c>
      <c r="I179" s="129">
        <f t="shared" si="219"/>
        <v>26700</v>
      </c>
      <c r="J179" s="129">
        <f t="shared" si="220"/>
        <v>23550</v>
      </c>
      <c r="K179" s="140" t="s">
        <v>78</v>
      </c>
      <c r="L179" s="140" t="s">
        <v>78</v>
      </c>
      <c r="M179" s="129">
        <f t="shared" si="221"/>
        <v>35600</v>
      </c>
      <c r="N179" s="129">
        <f t="shared" si="222"/>
        <v>31400</v>
      </c>
      <c r="O179" s="140" t="s">
        <v>78</v>
      </c>
      <c r="P179" s="140" t="s">
        <v>78</v>
      </c>
    </row>
    <row r="180" spans="1:16" s="23" customFormat="1">
      <c r="A180" s="332"/>
      <c r="B180" s="336"/>
      <c r="C180" s="323"/>
      <c r="D180" s="129">
        <v>5</v>
      </c>
      <c r="E180" s="129" t="s">
        <v>78</v>
      </c>
      <c r="F180" s="129">
        <v>15700</v>
      </c>
      <c r="G180" s="140" t="s">
        <v>78</v>
      </c>
      <c r="H180" s="140" t="s">
        <v>78</v>
      </c>
      <c r="I180" s="129" t="s">
        <v>78</v>
      </c>
      <c r="J180" s="129">
        <f t="shared" si="220"/>
        <v>23550</v>
      </c>
      <c r="K180" s="140" t="s">
        <v>78</v>
      </c>
      <c r="L180" s="140" t="s">
        <v>78</v>
      </c>
      <c r="M180" s="129" t="s">
        <v>78</v>
      </c>
      <c r="N180" s="129">
        <f t="shared" si="222"/>
        <v>31400</v>
      </c>
      <c r="O180" s="140" t="s">
        <v>78</v>
      </c>
      <c r="P180" s="140" t="s">
        <v>78</v>
      </c>
    </row>
    <row r="181" spans="1:16" s="23" customFormat="1">
      <c r="A181" s="332"/>
      <c r="B181" s="336"/>
      <c r="C181" s="136">
        <v>520601</v>
      </c>
      <c r="D181" s="140">
        <v>6</v>
      </c>
      <c r="E181" s="140" t="s">
        <v>78</v>
      </c>
      <c r="F181" s="140" t="s">
        <v>78</v>
      </c>
      <c r="G181" s="140">
        <v>15000</v>
      </c>
      <c r="H181" s="140" t="s">
        <v>78</v>
      </c>
      <c r="I181" s="129" t="s">
        <v>78</v>
      </c>
      <c r="J181" s="140" t="s">
        <v>78</v>
      </c>
      <c r="K181" s="129">
        <f t="shared" si="223"/>
        <v>22500</v>
      </c>
      <c r="L181" s="140" t="s">
        <v>78</v>
      </c>
      <c r="M181" s="129" t="s">
        <v>78</v>
      </c>
      <c r="N181" s="140" t="s">
        <v>78</v>
      </c>
      <c r="O181" s="129">
        <f t="shared" si="224"/>
        <v>30000</v>
      </c>
      <c r="P181" s="140" t="s">
        <v>78</v>
      </c>
    </row>
    <row r="182" spans="1:16" s="23" customFormat="1">
      <c r="A182" s="322">
        <v>38</v>
      </c>
      <c r="B182" s="320" t="s">
        <v>292</v>
      </c>
      <c r="C182" s="322">
        <v>550300</v>
      </c>
      <c r="D182" s="129">
        <v>1</v>
      </c>
      <c r="E182" s="103">
        <v>26360</v>
      </c>
      <c r="F182" s="103">
        <v>26360</v>
      </c>
      <c r="G182" s="140" t="s">
        <v>78</v>
      </c>
      <c r="H182" s="140" t="s">
        <v>78</v>
      </c>
      <c r="I182" s="129">
        <f>E182*150%</f>
        <v>39540</v>
      </c>
      <c r="J182" s="129">
        <f>F182*150%</f>
        <v>39540</v>
      </c>
      <c r="K182" s="140" t="s">
        <v>78</v>
      </c>
      <c r="L182" s="140" t="s">
        <v>78</v>
      </c>
      <c r="M182" s="129">
        <f>E182*200%</f>
        <v>52720</v>
      </c>
      <c r="N182" s="129">
        <f>F182*200%</f>
        <v>52720</v>
      </c>
      <c r="O182" s="140" t="s">
        <v>78</v>
      </c>
      <c r="P182" s="140" t="s">
        <v>78</v>
      </c>
    </row>
    <row r="183" spans="1:16" s="23" customFormat="1">
      <c r="A183" s="332"/>
      <c r="B183" s="336"/>
      <c r="C183" s="332"/>
      <c r="D183" s="129">
        <v>2</v>
      </c>
      <c r="E183" s="129">
        <v>18500</v>
      </c>
      <c r="F183" s="129">
        <v>16400</v>
      </c>
      <c r="G183" s="140" t="s">
        <v>78</v>
      </c>
      <c r="H183" s="140" t="s">
        <v>78</v>
      </c>
      <c r="I183" s="129">
        <f t="shared" ref="I183" si="233">E183*150%</f>
        <v>27750</v>
      </c>
      <c r="J183" s="129">
        <f t="shared" ref="J183" si="234">F183*150%</f>
        <v>24600</v>
      </c>
      <c r="K183" s="140" t="s">
        <v>78</v>
      </c>
      <c r="L183" s="140" t="s">
        <v>78</v>
      </c>
      <c r="M183" s="129">
        <f t="shared" ref="M183" si="235">E183*200%</f>
        <v>37000</v>
      </c>
      <c r="N183" s="129">
        <f t="shared" ref="N183" si="236">F183*200%</f>
        <v>32800</v>
      </c>
      <c r="O183" s="140" t="s">
        <v>78</v>
      </c>
      <c r="P183" s="140" t="s">
        <v>78</v>
      </c>
    </row>
    <row r="184" spans="1:16" s="23" customFormat="1">
      <c r="A184" s="332"/>
      <c r="B184" s="336"/>
      <c r="C184" s="332"/>
      <c r="D184" s="129">
        <v>3</v>
      </c>
      <c r="E184" s="129">
        <v>17800</v>
      </c>
      <c r="F184" s="129">
        <v>15700</v>
      </c>
      <c r="G184" s="140" t="s">
        <v>78</v>
      </c>
      <c r="H184" s="140" t="s">
        <v>78</v>
      </c>
      <c r="I184" s="129">
        <f t="shared" ref="I184" si="237">E184*150%</f>
        <v>26700</v>
      </c>
      <c r="J184" s="129">
        <f t="shared" ref="J184" si="238">F184*150%</f>
        <v>23550</v>
      </c>
      <c r="K184" s="140" t="s">
        <v>78</v>
      </c>
      <c r="L184" s="140" t="s">
        <v>78</v>
      </c>
      <c r="M184" s="129">
        <f t="shared" ref="M184" si="239">E184*200%</f>
        <v>35600</v>
      </c>
      <c r="N184" s="129">
        <f t="shared" ref="N184" si="240">F184*200%</f>
        <v>31400</v>
      </c>
      <c r="O184" s="140" t="s">
        <v>78</v>
      </c>
      <c r="P184" s="140" t="s">
        <v>78</v>
      </c>
    </row>
    <row r="185" spans="1:16" s="23" customFormat="1">
      <c r="A185" s="332"/>
      <c r="B185" s="336"/>
      <c r="C185" s="332"/>
      <c r="D185" s="129">
        <v>4</v>
      </c>
      <c r="E185" s="129">
        <v>17800</v>
      </c>
      <c r="F185" s="129">
        <v>15700</v>
      </c>
      <c r="G185" s="140" t="s">
        <v>78</v>
      </c>
      <c r="H185" s="140" t="s">
        <v>78</v>
      </c>
      <c r="I185" s="129">
        <f t="shared" si="219"/>
        <v>26700</v>
      </c>
      <c r="J185" s="129">
        <f t="shared" si="220"/>
        <v>23550</v>
      </c>
      <c r="K185" s="140" t="s">
        <v>78</v>
      </c>
      <c r="L185" s="140" t="s">
        <v>78</v>
      </c>
      <c r="M185" s="129">
        <f t="shared" si="221"/>
        <v>35600</v>
      </c>
      <c r="N185" s="129">
        <f t="shared" si="222"/>
        <v>31400</v>
      </c>
      <c r="O185" s="140" t="s">
        <v>78</v>
      </c>
      <c r="P185" s="140" t="s">
        <v>78</v>
      </c>
    </row>
    <row r="186" spans="1:16" s="23" customFormat="1">
      <c r="A186" s="332"/>
      <c r="B186" s="336"/>
      <c r="C186" s="323"/>
      <c r="D186" s="129">
        <v>5</v>
      </c>
      <c r="E186" s="129" t="s">
        <v>78</v>
      </c>
      <c r="F186" s="129">
        <v>15700</v>
      </c>
      <c r="G186" s="140" t="s">
        <v>78</v>
      </c>
      <c r="H186" s="140" t="s">
        <v>78</v>
      </c>
      <c r="I186" s="129" t="s">
        <v>78</v>
      </c>
      <c r="J186" s="129">
        <f t="shared" si="220"/>
        <v>23550</v>
      </c>
      <c r="K186" s="140" t="s">
        <v>78</v>
      </c>
      <c r="L186" s="140" t="s">
        <v>78</v>
      </c>
      <c r="M186" s="129" t="s">
        <v>78</v>
      </c>
      <c r="N186" s="129">
        <f t="shared" si="222"/>
        <v>31400</v>
      </c>
      <c r="O186" s="140" t="s">
        <v>78</v>
      </c>
      <c r="P186" s="140" t="s">
        <v>78</v>
      </c>
    </row>
    <row r="187" spans="1:16" s="23" customFormat="1">
      <c r="A187" s="332"/>
      <c r="B187" s="336"/>
      <c r="C187" s="140">
        <v>540301</v>
      </c>
      <c r="D187" s="140">
        <v>6</v>
      </c>
      <c r="E187" s="140" t="s">
        <v>78</v>
      </c>
      <c r="F187" s="140" t="s">
        <v>78</v>
      </c>
      <c r="G187" s="140">
        <v>15000</v>
      </c>
      <c r="H187" s="140" t="s">
        <v>78</v>
      </c>
      <c r="I187" s="129" t="s">
        <v>78</v>
      </c>
      <c r="J187" s="140" t="s">
        <v>78</v>
      </c>
      <c r="K187" s="129">
        <f t="shared" si="223"/>
        <v>22500</v>
      </c>
      <c r="L187" s="140" t="s">
        <v>78</v>
      </c>
      <c r="M187" s="129" t="s">
        <v>78</v>
      </c>
      <c r="N187" s="140" t="s">
        <v>78</v>
      </c>
      <c r="O187" s="129">
        <f>G187*200%</f>
        <v>30000</v>
      </c>
      <c r="P187" s="140" t="s">
        <v>78</v>
      </c>
    </row>
    <row r="188" spans="1:16" s="23" customFormat="1">
      <c r="A188" s="324" t="s">
        <v>73</v>
      </c>
      <c r="B188" s="325"/>
      <c r="C188" s="325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7"/>
    </row>
    <row r="189" spans="1:16" s="23" customFormat="1">
      <c r="A189" s="322">
        <v>39</v>
      </c>
      <c r="B189" s="320" t="s">
        <v>296</v>
      </c>
      <c r="C189" s="322">
        <v>550300</v>
      </c>
      <c r="D189" s="129">
        <v>1</v>
      </c>
      <c r="E189" s="103">
        <v>26360</v>
      </c>
      <c r="F189" s="103">
        <v>26360</v>
      </c>
      <c r="G189" s="140" t="s">
        <v>78</v>
      </c>
      <c r="H189" s="140" t="s">
        <v>78</v>
      </c>
      <c r="I189" s="129">
        <f>E189*150%</f>
        <v>39540</v>
      </c>
      <c r="J189" s="129">
        <f>F189*150%</f>
        <v>39540</v>
      </c>
      <c r="K189" s="140" t="s">
        <v>78</v>
      </c>
      <c r="L189" s="140" t="s">
        <v>78</v>
      </c>
      <c r="M189" s="129">
        <f>E189*200%</f>
        <v>52720</v>
      </c>
      <c r="N189" s="129">
        <f>F189*200%</f>
        <v>52720</v>
      </c>
      <c r="O189" s="140" t="s">
        <v>78</v>
      </c>
      <c r="P189" s="140" t="s">
        <v>78</v>
      </c>
    </row>
    <row r="190" spans="1:16" s="23" customFormat="1">
      <c r="A190" s="332"/>
      <c r="B190" s="336"/>
      <c r="C190" s="332"/>
      <c r="D190" s="129">
        <v>2</v>
      </c>
      <c r="E190" s="129">
        <v>18500</v>
      </c>
      <c r="F190" s="129">
        <v>16400</v>
      </c>
      <c r="G190" s="140" t="s">
        <v>78</v>
      </c>
      <c r="H190" s="140" t="s">
        <v>78</v>
      </c>
      <c r="I190" s="129">
        <f t="shared" ref="I190" si="241">E190*150%</f>
        <v>27750</v>
      </c>
      <c r="J190" s="129">
        <f t="shared" ref="J190" si="242">F190*150%</f>
        <v>24600</v>
      </c>
      <c r="K190" s="140" t="s">
        <v>78</v>
      </c>
      <c r="L190" s="140" t="s">
        <v>78</v>
      </c>
      <c r="M190" s="129">
        <f t="shared" ref="M190" si="243">E190*200%</f>
        <v>37000</v>
      </c>
      <c r="N190" s="129">
        <f t="shared" ref="N190" si="244">F190*200%</f>
        <v>32800</v>
      </c>
      <c r="O190" s="140" t="s">
        <v>78</v>
      </c>
      <c r="P190" s="140" t="s">
        <v>78</v>
      </c>
    </row>
    <row r="191" spans="1:16" s="23" customFormat="1">
      <c r="A191" s="332"/>
      <c r="B191" s="336"/>
      <c r="C191" s="332"/>
      <c r="D191" s="129">
        <v>3</v>
      </c>
      <c r="E191" s="129">
        <v>18100</v>
      </c>
      <c r="F191" s="129">
        <v>16000</v>
      </c>
      <c r="G191" s="140" t="s">
        <v>78</v>
      </c>
      <c r="H191" s="140" t="s">
        <v>78</v>
      </c>
      <c r="I191" s="129">
        <f t="shared" ref="I191" si="245">E191*150%</f>
        <v>27150</v>
      </c>
      <c r="J191" s="129">
        <f t="shared" ref="J191" si="246">F191*150%</f>
        <v>24000</v>
      </c>
      <c r="K191" s="140" t="s">
        <v>78</v>
      </c>
      <c r="L191" s="140" t="s">
        <v>78</v>
      </c>
      <c r="M191" s="129">
        <f t="shared" ref="M191" si="247">E191*200%</f>
        <v>36200</v>
      </c>
      <c r="N191" s="129">
        <f t="shared" ref="N191" si="248">F191*200%</f>
        <v>32000</v>
      </c>
      <c r="O191" s="140" t="s">
        <v>78</v>
      </c>
      <c r="P191" s="140" t="s">
        <v>78</v>
      </c>
    </row>
    <row r="192" spans="1:16">
      <c r="A192" s="332"/>
      <c r="B192" s="336"/>
      <c r="C192" s="332"/>
      <c r="D192" s="134">
        <v>4</v>
      </c>
      <c r="E192" s="134">
        <v>17800</v>
      </c>
      <c r="F192" s="134">
        <v>15700</v>
      </c>
      <c r="G192" s="139" t="s">
        <v>78</v>
      </c>
      <c r="H192" s="139" t="s">
        <v>78</v>
      </c>
      <c r="I192" s="134">
        <f t="shared" ref="I192:J193" si="249">E192*150%</f>
        <v>26700</v>
      </c>
      <c r="J192" s="134">
        <f t="shared" si="249"/>
        <v>23550</v>
      </c>
      <c r="K192" s="139" t="s">
        <v>78</v>
      </c>
      <c r="L192" s="139" t="s">
        <v>78</v>
      </c>
      <c r="M192" s="134">
        <f t="shared" ref="M192:N193" si="250">E192*200%</f>
        <v>35600</v>
      </c>
      <c r="N192" s="134">
        <f t="shared" si="250"/>
        <v>31400</v>
      </c>
      <c r="O192" s="139" t="s">
        <v>78</v>
      </c>
      <c r="P192" s="139"/>
    </row>
    <row r="193" spans="1:16">
      <c r="A193" s="332"/>
      <c r="B193" s="336"/>
      <c r="C193" s="323"/>
      <c r="D193" s="134">
        <v>5</v>
      </c>
      <c r="E193" s="134" t="s">
        <v>78</v>
      </c>
      <c r="F193" s="134">
        <v>15700</v>
      </c>
      <c r="G193" s="139" t="s">
        <v>78</v>
      </c>
      <c r="H193" s="139" t="s">
        <v>78</v>
      </c>
      <c r="I193" s="134" t="s">
        <v>78</v>
      </c>
      <c r="J193" s="134">
        <f t="shared" si="249"/>
        <v>23550</v>
      </c>
      <c r="K193" s="139" t="s">
        <v>78</v>
      </c>
      <c r="L193" s="139" t="s">
        <v>78</v>
      </c>
      <c r="M193" s="134" t="s">
        <v>78</v>
      </c>
      <c r="N193" s="134">
        <f t="shared" si="250"/>
        <v>31400</v>
      </c>
      <c r="O193" s="139" t="s">
        <v>78</v>
      </c>
      <c r="P193" s="139" t="s">
        <v>78</v>
      </c>
    </row>
    <row r="194" spans="1:16">
      <c r="A194" s="332"/>
      <c r="B194" s="336"/>
      <c r="C194" s="136">
        <v>540303</v>
      </c>
      <c r="D194" s="139">
        <v>6</v>
      </c>
      <c r="E194" s="139" t="s">
        <v>78</v>
      </c>
      <c r="F194" s="139" t="s">
        <v>78</v>
      </c>
      <c r="G194" s="139">
        <v>15000</v>
      </c>
      <c r="H194" s="139" t="s">
        <v>78</v>
      </c>
      <c r="I194" s="134" t="s">
        <v>78</v>
      </c>
      <c r="J194" s="139" t="s">
        <v>78</v>
      </c>
      <c r="K194" s="134">
        <f>G194*150%</f>
        <v>22500</v>
      </c>
      <c r="L194" s="139" t="s">
        <v>78</v>
      </c>
      <c r="M194" s="134" t="s">
        <v>78</v>
      </c>
      <c r="N194" s="139" t="s">
        <v>78</v>
      </c>
      <c r="O194" s="134">
        <f>G194*200%</f>
        <v>30000</v>
      </c>
      <c r="P194" s="139" t="s">
        <v>78</v>
      </c>
    </row>
    <row r="195" spans="1:16" s="23" customFormat="1">
      <c r="A195" s="335">
        <v>40</v>
      </c>
      <c r="B195" s="362" t="s">
        <v>294</v>
      </c>
      <c r="C195" s="335">
        <v>531100</v>
      </c>
      <c r="D195" s="141">
        <v>1</v>
      </c>
      <c r="E195" s="103">
        <v>26360</v>
      </c>
      <c r="F195" s="103">
        <v>26360</v>
      </c>
      <c r="G195" s="140" t="s">
        <v>78</v>
      </c>
      <c r="H195" s="140" t="s">
        <v>78</v>
      </c>
      <c r="I195" s="129">
        <f>E195*150%</f>
        <v>39540</v>
      </c>
      <c r="J195" s="129">
        <f>F195*150%</f>
        <v>39540</v>
      </c>
      <c r="K195" s="140" t="s">
        <v>78</v>
      </c>
      <c r="L195" s="140" t="s">
        <v>78</v>
      </c>
      <c r="M195" s="129">
        <f>E195*200%</f>
        <v>52720</v>
      </c>
      <c r="N195" s="129">
        <f>F195*200%</f>
        <v>52720</v>
      </c>
      <c r="O195" s="140" t="s">
        <v>78</v>
      </c>
      <c r="P195" s="140" t="s">
        <v>78</v>
      </c>
    </row>
    <row r="196" spans="1:16" s="23" customFormat="1">
      <c r="A196" s="335"/>
      <c r="B196" s="362"/>
      <c r="C196" s="335"/>
      <c r="D196" s="141">
        <v>2</v>
      </c>
      <c r="E196" s="129">
        <v>19000</v>
      </c>
      <c r="F196" s="129">
        <v>16900</v>
      </c>
      <c r="G196" s="140" t="s">
        <v>78</v>
      </c>
      <c r="H196" s="140" t="s">
        <v>78</v>
      </c>
      <c r="I196" s="129">
        <f t="shared" ref="I196" si="251">E196*150%</f>
        <v>28500</v>
      </c>
      <c r="J196" s="129">
        <f>F196*150%</f>
        <v>25350</v>
      </c>
      <c r="K196" s="140" t="s">
        <v>78</v>
      </c>
      <c r="L196" s="140" t="s">
        <v>78</v>
      </c>
      <c r="M196" s="129">
        <f>E196*200%</f>
        <v>38000</v>
      </c>
      <c r="N196" s="129">
        <f t="shared" ref="N196" si="252">F196*200%</f>
        <v>33800</v>
      </c>
      <c r="O196" s="140" t="s">
        <v>78</v>
      </c>
      <c r="P196" s="140" t="s">
        <v>78</v>
      </c>
    </row>
    <row r="197" spans="1:16" s="23" customFormat="1">
      <c r="A197" s="335"/>
      <c r="B197" s="362"/>
      <c r="C197" s="335"/>
      <c r="D197" s="141">
        <v>3</v>
      </c>
      <c r="E197" s="129">
        <v>18100</v>
      </c>
      <c r="F197" s="129">
        <v>16000</v>
      </c>
      <c r="G197" s="140" t="s">
        <v>78</v>
      </c>
      <c r="H197" s="140" t="s">
        <v>78</v>
      </c>
      <c r="I197" s="129">
        <f t="shared" ref="I197" si="253">E197*150%</f>
        <v>27150</v>
      </c>
      <c r="J197" s="129">
        <f>F197*150%</f>
        <v>24000</v>
      </c>
      <c r="K197" s="140" t="s">
        <v>78</v>
      </c>
      <c r="L197" s="140" t="s">
        <v>78</v>
      </c>
      <c r="M197" s="129">
        <f>E197*200%</f>
        <v>36200</v>
      </c>
      <c r="N197" s="129">
        <f t="shared" ref="N197" si="254">F197*200%</f>
        <v>32000</v>
      </c>
      <c r="O197" s="140" t="s">
        <v>78</v>
      </c>
      <c r="P197" s="140" t="s">
        <v>78</v>
      </c>
    </row>
    <row r="198" spans="1:16" s="23" customFormat="1" ht="12.75" customHeight="1">
      <c r="A198" s="335"/>
      <c r="B198" s="362"/>
      <c r="C198" s="335"/>
      <c r="D198" s="141">
        <v>4</v>
      </c>
      <c r="E198" s="129">
        <v>17800</v>
      </c>
      <c r="F198" s="129">
        <v>15700</v>
      </c>
      <c r="G198" s="140" t="s">
        <v>78</v>
      </c>
      <c r="H198" s="140" t="s">
        <v>78</v>
      </c>
      <c r="I198" s="129">
        <f>E198*150%</f>
        <v>26700</v>
      </c>
      <c r="J198" s="129">
        <f>F198*150%</f>
        <v>23550</v>
      </c>
      <c r="K198" s="140" t="s">
        <v>78</v>
      </c>
      <c r="L198" s="140" t="s">
        <v>78</v>
      </c>
      <c r="M198" s="129">
        <f>E198*200%</f>
        <v>35600</v>
      </c>
      <c r="N198" s="129">
        <f t="shared" ref="N198:N199" si="255">F198*200%</f>
        <v>31400</v>
      </c>
      <c r="O198" s="140" t="s">
        <v>78</v>
      </c>
      <c r="P198" s="140" t="s">
        <v>78</v>
      </c>
    </row>
    <row r="199" spans="1:16" s="23" customFormat="1">
      <c r="A199" s="335"/>
      <c r="B199" s="362"/>
      <c r="C199" s="335"/>
      <c r="D199" s="141">
        <v>5</v>
      </c>
      <c r="E199" s="129" t="s">
        <v>78</v>
      </c>
      <c r="F199" s="129">
        <v>15700</v>
      </c>
      <c r="G199" s="140" t="s">
        <v>78</v>
      </c>
      <c r="H199" s="140" t="s">
        <v>78</v>
      </c>
      <c r="I199" s="129" t="s">
        <v>78</v>
      </c>
      <c r="J199" s="129">
        <f>F199*150%</f>
        <v>23550</v>
      </c>
      <c r="K199" s="140" t="s">
        <v>78</v>
      </c>
      <c r="L199" s="140" t="s">
        <v>78</v>
      </c>
      <c r="M199" s="129" t="s">
        <v>78</v>
      </c>
      <c r="N199" s="129">
        <f t="shared" si="255"/>
        <v>31400</v>
      </c>
      <c r="O199" s="140" t="s">
        <v>78</v>
      </c>
      <c r="P199" s="140" t="s">
        <v>78</v>
      </c>
    </row>
    <row r="200" spans="1:16" s="23" customFormat="1" ht="12.75" customHeight="1">
      <c r="A200" s="335"/>
      <c r="B200" s="130" t="s">
        <v>93</v>
      </c>
      <c r="C200" s="140" t="s">
        <v>58</v>
      </c>
      <c r="D200" s="56">
        <v>6</v>
      </c>
      <c r="E200" s="140" t="s">
        <v>78</v>
      </c>
      <c r="F200" s="140" t="s">
        <v>78</v>
      </c>
      <c r="G200" s="140">
        <v>15000</v>
      </c>
      <c r="H200" s="140" t="s">
        <v>78</v>
      </c>
      <c r="I200" s="129" t="s">
        <v>78</v>
      </c>
      <c r="J200" s="140" t="s">
        <v>78</v>
      </c>
      <c r="K200" s="129">
        <f>G200*150%</f>
        <v>22500</v>
      </c>
      <c r="L200" s="140" t="s">
        <v>78</v>
      </c>
      <c r="M200" s="129" t="s">
        <v>78</v>
      </c>
      <c r="N200" s="140" t="s">
        <v>78</v>
      </c>
      <c r="O200" s="129">
        <f>G200*200%</f>
        <v>30000</v>
      </c>
      <c r="P200" s="140" t="s">
        <v>78</v>
      </c>
    </row>
    <row r="201" spans="1:16" s="23" customFormat="1" ht="12.75" customHeight="1">
      <c r="A201" s="256">
        <v>41</v>
      </c>
      <c r="B201" s="262" t="s">
        <v>459</v>
      </c>
      <c r="C201" s="256">
        <v>530300</v>
      </c>
      <c r="D201" s="261">
        <v>1</v>
      </c>
      <c r="E201" s="103">
        <v>26360</v>
      </c>
      <c r="F201" s="103" t="s">
        <v>78</v>
      </c>
      <c r="G201" s="260" t="s">
        <v>78</v>
      </c>
      <c r="H201" s="260" t="s">
        <v>78</v>
      </c>
      <c r="I201" s="256">
        <f>E201*150%</f>
        <v>39540</v>
      </c>
      <c r="J201" s="256" t="s">
        <v>78</v>
      </c>
      <c r="K201" s="260" t="s">
        <v>78</v>
      </c>
      <c r="L201" s="260" t="s">
        <v>78</v>
      </c>
      <c r="M201" s="256">
        <f>E201*200%</f>
        <v>52720</v>
      </c>
      <c r="N201" s="256" t="s">
        <v>78</v>
      </c>
      <c r="O201" s="260" t="s">
        <v>78</v>
      </c>
      <c r="P201" s="260" t="s">
        <v>78</v>
      </c>
    </row>
    <row r="202" spans="1:16">
      <c r="A202" s="328" t="s">
        <v>18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1"/>
    </row>
    <row r="203" spans="1:16" ht="15.75" customHeight="1">
      <c r="A203" s="322">
        <v>42</v>
      </c>
      <c r="B203" s="320" t="s">
        <v>242</v>
      </c>
      <c r="C203" s="342">
        <v>670300</v>
      </c>
      <c r="D203" s="174">
        <v>1</v>
      </c>
      <c r="E203" s="105">
        <v>28996</v>
      </c>
      <c r="F203" s="105">
        <v>28996</v>
      </c>
      <c r="G203" s="174" t="s">
        <v>78</v>
      </c>
      <c r="H203" s="174" t="s">
        <v>78</v>
      </c>
      <c r="I203" s="173">
        <f>E203*150%</f>
        <v>43494</v>
      </c>
      <c r="J203" s="160">
        <f>F203*150%</f>
        <v>43494</v>
      </c>
      <c r="K203" s="173" t="s">
        <v>78</v>
      </c>
      <c r="L203" s="174" t="s">
        <v>78</v>
      </c>
      <c r="M203" s="173">
        <f>E203*200%</f>
        <v>57992</v>
      </c>
      <c r="N203" s="160">
        <f>F203*200%</f>
        <v>57992</v>
      </c>
      <c r="O203" s="173" t="s">
        <v>78</v>
      </c>
      <c r="P203" s="174" t="s">
        <v>78</v>
      </c>
    </row>
    <row r="204" spans="1:16" ht="16.5" customHeight="1">
      <c r="A204" s="323"/>
      <c r="B204" s="321"/>
      <c r="C204" s="344"/>
      <c r="D204" s="174">
        <v>2</v>
      </c>
      <c r="E204" s="174">
        <v>18700</v>
      </c>
      <c r="F204" s="174">
        <v>16700</v>
      </c>
      <c r="G204" s="174" t="s">
        <v>78</v>
      </c>
      <c r="H204" s="174" t="s">
        <v>78</v>
      </c>
      <c r="I204" s="173">
        <f t="shared" ref="I204" si="256">E204*150%</f>
        <v>28050</v>
      </c>
      <c r="J204" s="160">
        <f t="shared" ref="J204" si="257">F204*150%</f>
        <v>25050</v>
      </c>
      <c r="K204" s="173" t="s">
        <v>78</v>
      </c>
      <c r="L204" s="174" t="s">
        <v>78</v>
      </c>
      <c r="M204" s="173">
        <f t="shared" ref="M204" si="258">E204*200%</f>
        <v>37400</v>
      </c>
      <c r="N204" s="160">
        <f t="shared" ref="N204" si="259">F204*200%</f>
        <v>33400</v>
      </c>
      <c r="O204" s="173" t="s">
        <v>78</v>
      </c>
      <c r="P204" s="174" t="s">
        <v>78</v>
      </c>
    </row>
    <row r="205" spans="1:16" ht="32.25" customHeight="1">
      <c r="A205" s="160">
        <v>43</v>
      </c>
      <c r="B205" s="154" t="s">
        <v>19</v>
      </c>
      <c r="C205" s="163" t="s">
        <v>361</v>
      </c>
      <c r="D205" s="174">
        <v>6</v>
      </c>
      <c r="E205" s="174" t="s">
        <v>78</v>
      </c>
      <c r="F205" s="174" t="s">
        <v>78</v>
      </c>
      <c r="G205" s="174">
        <v>16500</v>
      </c>
      <c r="H205" s="174" t="s">
        <v>78</v>
      </c>
      <c r="I205" s="173" t="s">
        <v>78</v>
      </c>
      <c r="J205" s="174" t="s">
        <v>78</v>
      </c>
      <c r="K205" s="173">
        <f t="shared" ref="K205" si="260">G205*150%</f>
        <v>24750</v>
      </c>
      <c r="L205" s="174" t="s">
        <v>78</v>
      </c>
      <c r="M205" s="173" t="s">
        <v>78</v>
      </c>
      <c r="N205" s="174" t="s">
        <v>78</v>
      </c>
      <c r="O205" s="173">
        <f t="shared" ref="O205" si="261">G205*200%</f>
        <v>33000</v>
      </c>
      <c r="P205" s="174" t="s">
        <v>78</v>
      </c>
    </row>
    <row r="206" spans="1:16" s="23" customFormat="1">
      <c r="A206" s="322">
        <v>44</v>
      </c>
      <c r="B206" s="320" t="s">
        <v>175</v>
      </c>
      <c r="C206" s="322">
        <v>690300</v>
      </c>
      <c r="D206" s="160">
        <v>1</v>
      </c>
      <c r="E206" s="103">
        <v>31632</v>
      </c>
      <c r="F206" s="105">
        <v>31632</v>
      </c>
      <c r="G206" s="167" t="s">
        <v>78</v>
      </c>
      <c r="H206" s="167" t="s">
        <v>78</v>
      </c>
      <c r="I206" s="160">
        <f>E206*150%</f>
        <v>47448</v>
      </c>
      <c r="J206" s="160">
        <f>F206*150%</f>
        <v>47448</v>
      </c>
      <c r="K206" s="167" t="s">
        <v>78</v>
      </c>
      <c r="L206" s="167" t="s">
        <v>78</v>
      </c>
      <c r="M206" s="160">
        <f>E206*200%</f>
        <v>63264</v>
      </c>
      <c r="N206" s="160">
        <f>F206*200%</f>
        <v>63264</v>
      </c>
      <c r="O206" s="167" t="s">
        <v>78</v>
      </c>
      <c r="P206" s="167" t="s">
        <v>78</v>
      </c>
    </row>
    <row r="207" spans="1:16" s="23" customFormat="1">
      <c r="A207" s="332"/>
      <c r="B207" s="336"/>
      <c r="C207" s="332"/>
      <c r="D207" s="160">
        <v>2</v>
      </c>
      <c r="E207" s="160">
        <v>19700</v>
      </c>
      <c r="F207" s="167">
        <v>17200</v>
      </c>
      <c r="G207" s="167" t="s">
        <v>78</v>
      </c>
      <c r="H207" s="167" t="s">
        <v>78</v>
      </c>
      <c r="I207" s="160">
        <f>E207*150%</f>
        <v>29550</v>
      </c>
      <c r="J207" s="160">
        <f t="shared" ref="J207" si="262">F207*150%</f>
        <v>25800</v>
      </c>
      <c r="K207" s="167" t="s">
        <v>78</v>
      </c>
      <c r="L207" s="167" t="s">
        <v>78</v>
      </c>
      <c r="M207" s="160">
        <f>E207*200%</f>
        <v>39400</v>
      </c>
      <c r="N207" s="160">
        <f t="shared" ref="N207" si="263">F207*200%</f>
        <v>34400</v>
      </c>
      <c r="O207" s="167" t="s">
        <v>78</v>
      </c>
      <c r="P207" s="167" t="s">
        <v>78</v>
      </c>
    </row>
    <row r="208" spans="1:16" s="23" customFormat="1">
      <c r="A208" s="332"/>
      <c r="B208" s="336"/>
      <c r="C208" s="332"/>
      <c r="D208" s="160">
        <v>3</v>
      </c>
      <c r="E208" s="160">
        <v>18100</v>
      </c>
      <c r="F208" s="167">
        <v>15700</v>
      </c>
      <c r="G208" s="167" t="s">
        <v>78</v>
      </c>
      <c r="H208" s="167" t="s">
        <v>78</v>
      </c>
      <c r="I208" s="160">
        <f>E208*150%</f>
        <v>27150</v>
      </c>
      <c r="J208" s="160">
        <f t="shared" ref="J208" si="264">F208*150%</f>
        <v>23550</v>
      </c>
      <c r="K208" s="167" t="s">
        <v>78</v>
      </c>
      <c r="L208" s="167" t="s">
        <v>78</v>
      </c>
      <c r="M208" s="160">
        <f>E208*200%</f>
        <v>36200</v>
      </c>
      <c r="N208" s="160">
        <f t="shared" ref="N208" si="265">F208*200%</f>
        <v>31400</v>
      </c>
      <c r="O208" s="167" t="s">
        <v>78</v>
      </c>
      <c r="P208" s="167" t="s">
        <v>78</v>
      </c>
    </row>
    <row r="209" spans="1:16">
      <c r="A209" s="323"/>
      <c r="B209" s="321"/>
      <c r="C209" s="323"/>
      <c r="D209" s="173">
        <v>4</v>
      </c>
      <c r="E209" s="173">
        <v>17800</v>
      </c>
      <c r="F209" s="174">
        <v>15700</v>
      </c>
      <c r="G209" s="174" t="s">
        <v>78</v>
      </c>
      <c r="H209" s="174" t="s">
        <v>78</v>
      </c>
      <c r="I209" s="173">
        <f>E209*150%</f>
        <v>26700</v>
      </c>
      <c r="J209" s="173">
        <f t="shared" ref="J209" si="266">F209*150%</f>
        <v>23550</v>
      </c>
      <c r="K209" s="174" t="s">
        <v>78</v>
      </c>
      <c r="L209" s="174" t="s">
        <v>78</v>
      </c>
      <c r="M209" s="173">
        <f>E209*200%</f>
        <v>35600</v>
      </c>
      <c r="N209" s="173">
        <f t="shared" ref="N209" si="267">F209*200%</f>
        <v>31400</v>
      </c>
      <c r="O209" s="174" t="s">
        <v>78</v>
      </c>
      <c r="P209" s="174" t="s">
        <v>78</v>
      </c>
    </row>
    <row r="210" spans="1:16" ht="25.5" customHeight="1">
      <c r="A210" s="158">
        <v>45</v>
      </c>
      <c r="B210" s="154" t="s">
        <v>29</v>
      </c>
      <c r="C210" s="163" t="s">
        <v>391</v>
      </c>
      <c r="D210" s="174">
        <v>6</v>
      </c>
      <c r="E210" s="174" t="s">
        <v>78</v>
      </c>
      <c r="F210" s="174" t="s">
        <v>78</v>
      </c>
      <c r="G210" s="174">
        <v>15000</v>
      </c>
      <c r="H210" s="174" t="s">
        <v>78</v>
      </c>
      <c r="I210" s="173" t="s">
        <v>78</v>
      </c>
      <c r="J210" s="174" t="s">
        <v>78</v>
      </c>
      <c r="K210" s="173">
        <f t="shared" ref="K210" si="268">G210*150%</f>
        <v>22500</v>
      </c>
      <c r="L210" s="174" t="s">
        <v>78</v>
      </c>
      <c r="M210" s="173" t="s">
        <v>78</v>
      </c>
      <c r="N210" s="174" t="s">
        <v>78</v>
      </c>
      <c r="O210" s="173">
        <f t="shared" ref="O210" si="269">G210*200%</f>
        <v>30000</v>
      </c>
      <c r="P210" s="174" t="s">
        <v>78</v>
      </c>
    </row>
    <row r="211" spans="1:16" s="23" customFormat="1">
      <c r="A211" s="335">
        <v>46</v>
      </c>
      <c r="B211" s="334" t="s">
        <v>220</v>
      </c>
      <c r="C211" s="335">
        <v>550200</v>
      </c>
      <c r="D211" s="169">
        <v>1</v>
      </c>
      <c r="E211" s="103">
        <v>26360</v>
      </c>
      <c r="F211" s="103">
        <v>26360</v>
      </c>
      <c r="G211" s="167" t="s">
        <v>78</v>
      </c>
      <c r="H211" s="167" t="s">
        <v>78</v>
      </c>
      <c r="I211" s="160">
        <f>E211*150%</f>
        <v>39540</v>
      </c>
      <c r="J211" s="160">
        <f>F211*150%</f>
        <v>39540</v>
      </c>
      <c r="K211" s="167" t="s">
        <v>78</v>
      </c>
      <c r="L211" s="167" t="s">
        <v>78</v>
      </c>
      <c r="M211" s="160">
        <f>E211*200%</f>
        <v>52720</v>
      </c>
      <c r="N211" s="160">
        <f>F211*200%</f>
        <v>52720</v>
      </c>
      <c r="O211" s="167" t="s">
        <v>78</v>
      </c>
      <c r="P211" s="167" t="s">
        <v>78</v>
      </c>
    </row>
    <row r="212" spans="1:16" s="23" customFormat="1">
      <c r="A212" s="335"/>
      <c r="B212" s="334"/>
      <c r="C212" s="335"/>
      <c r="D212" s="169">
        <v>2</v>
      </c>
      <c r="E212" s="160">
        <v>17900</v>
      </c>
      <c r="F212" s="160">
        <v>16100</v>
      </c>
      <c r="G212" s="167" t="s">
        <v>78</v>
      </c>
      <c r="H212" s="167" t="s">
        <v>78</v>
      </c>
      <c r="I212" s="160">
        <f t="shared" ref="I212" si="270">E212*150%</f>
        <v>26850</v>
      </c>
      <c r="J212" s="160">
        <f t="shared" ref="J212" si="271">F212*150%</f>
        <v>24150</v>
      </c>
      <c r="K212" s="167" t="s">
        <v>78</v>
      </c>
      <c r="L212" s="167" t="s">
        <v>78</v>
      </c>
      <c r="M212" s="160">
        <f t="shared" ref="M212" si="272">E212*200%</f>
        <v>35800</v>
      </c>
      <c r="N212" s="160">
        <f t="shared" ref="N212" si="273">F212*200%</f>
        <v>32200</v>
      </c>
      <c r="O212" s="167" t="s">
        <v>78</v>
      </c>
      <c r="P212" s="167" t="s">
        <v>78</v>
      </c>
    </row>
    <row r="213" spans="1:16" s="23" customFormat="1">
      <c r="A213" s="335"/>
      <c r="B213" s="334"/>
      <c r="C213" s="335"/>
      <c r="D213" s="169">
        <v>3</v>
      </c>
      <c r="E213" s="160">
        <v>17200</v>
      </c>
      <c r="F213" s="160">
        <v>15400</v>
      </c>
      <c r="G213" s="167" t="s">
        <v>78</v>
      </c>
      <c r="H213" s="167" t="s">
        <v>78</v>
      </c>
      <c r="I213" s="160">
        <f t="shared" ref="I213" si="274">E213*150%</f>
        <v>25800</v>
      </c>
      <c r="J213" s="160">
        <f t="shared" ref="J213" si="275">F213*150%</f>
        <v>23100</v>
      </c>
      <c r="K213" s="167" t="s">
        <v>78</v>
      </c>
      <c r="L213" s="167" t="s">
        <v>78</v>
      </c>
      <c r="M213" s="160">
        <f t="shared" ref="M213" si="276">E213*200%</f>
        <v>34400</v>
      </c>
      <c r="N213" s="160">
        <f t="shared" ref="N213" si="277">F213*200%</f>
        <v>30800</v>
      </c>
      <c r="O213" s="167" t="s">
        <v>78</v>
      </c>
      <c r="P213" s="167" t="s">
        <v>78</v>
      </c>
    </row>
    <row r="214" spans="1:16" s="23" customFormat="1" ht="12.75" customHeight="1">
      <c r="A214" s="335"/>
      <c r="B214" s="334"/>
      <c r="C214" s="335"/>
      <c r="D214" s="169">
        <v>4</v>
      </c>
      <c r="E214" s="160">
        <v>16600</v>
      </c>
      <c r="F214" s="160">
        <v>14800</v>
      </c>
      <c r="G214" s="167" t="s">
        <v>78</v>
      </c>
      <c r="H214" s="167" t="s">
        <v>78</v>
      </c>
      <c r="I214" s="160">
        <f t="shared" ref="I214" si="278">E214*150%</f>
        <v>24900</v>
      </c>
      <c r="J214" s="160">
        <f t="shared" ref="J214:J215" si="279">F214*150%</f>
        <v>22200</v>
      </c>
      <c r="K214" s="167" t="s">
        <v>78</v>
      </c>
      <c r="L214" s="167" t="s">
        <v>78</v>
      </c>
      <c r="M214" s="160">
        <f t="shared" ref="M214" si="280">E214*200%</f>
        <v>33200</v>
      </c>
      <c r="N214" s="160">
        <f t="shared" ref="N214:N215" si="281">F214*200%</f>
        <v>29600</v>
      </c>
      <c r="O214" s="167" t="s">
        <v>78</v>
      </c>
      <c r="P214" s="167" t="s">
        <v>78</v>
      </c>
    </row>
    <row r="215" spans="1:16" s="23" customFormat="1">
      <c r="A215" s="335"/>
      <c r="B215" s="334"/>
      <c r="C215" s="335"/>
      <c r="D215" s="169">
        <v>5</v>
      </c>
      <c r="E215" s="160" t="s">
        <v>78</v>
      </c>
      <c r="F215" s="160">
        <v>14800</v>
      </c>
      <c r="G215" s="167" t="s">
        <v>78</v>
      </c>
      <c r="H215" s="167" t="s">
        <v>78</v>
      </c>
      <c r="I215" s="160" t="s">
        <v>78</v>
      </c>
      <c r="J215" s="160">
        <f t="shared" si="279"/>
        <v>22200</v>
      </c>
      <c r="K215" s="167" t="s">
        <v>78</v>
      </c>
      <c r="L215" s="167" t="s">
        <v>78</v>
      </c>
      <c r="M215" s="160" t="s">
        <v>78</v>
      </c>
      <c r="N215" s="160">
        <f t="shared" si="281"/>
        <v>29600</v>
      </c>
      <c r="O215" s="167" t="s">
        <v>78</v>
      </c>
      <c r="P215" s="167" t="s">
        <v>78</v>
      </c>
    </row>
    <row r="216" spans="1:16" s="23" customFormat="1">
      <c r="A216" s="335">
        <v>47</v>
      </c>
      <c r="B216" s="334" t="s">
        <v>21</v>
      </c>
      <c r="C216" s="335">
        <v>510400</v>
      </c>
      <c r="D216" s="169">
        <v>1</v>
      </c>
      <c r="E216" s="103">
        <v>26360</v>
      </c>
      <c r="F216" s="103">
        <v>26360</v>
      </c>
      <c r="G216" s="167" t="s">
        <v>78</v>
      </c>
      <c r="H216" s="167" t="s">
        <v>78</v>
      </c>
      <c r="I216" s="160">
        <f>E216*150%</f>
        <v>39540</v>
      </c>
      <c r="J216" s="160">
        <f>F216*150%</f>
        <v>39540</v>
      </c>
      <c r="K216" s="167" t="s">
        <v>78</v>
      </c>
      <c r="L216" s="167" t="s">
        <v>78</v>
      </c>
      <c r="M216" s="160">
        <f>E216*200%</f>
        <v>52720</v>
      </c>
      <c r="N216" s="160">
        <f>F216*200%</f>
        <v>52720</v>
      </c>
      <c r="O216" s="167" t="s">
        <v>78</v>
      </c>
      <c r="P216" s="167" t="s">
        <v>78</v>
      </c>
    </row>
    <row r="217" spans="1:16" s="23" customFormat="1">
      <c r="A217" s="335"/>
      <c r="B217" s="334"/>
      <c r="C217" s="335"/>
      <c r="D217" s="169">
        <v>2</v>
      </c>
      <c r="E217" s="160">
        <v>17900</v>
      </c>
      <c r="F217" s="160">
        <v>16100</v>
      </c>
      <c r="G217" s="167" t="s">
        <v>78</v>
      </c>
      <c r="H217" s="167" t="s">
        <v>78</v>
      </c>
      <c r="I217" s="160">
        <f t="shared" ref="I217" si="282">E217*150%</f>
        <v>26850</v>
      </c>
      <c r="J217" s="160">
        <f t="shared" ref="J217" si="283">F217*150%</f>
        <v>24150</v>
      </c>
      <c r="K217" s="167" t="s">
        <v>78</v>
      </c>
      <c r="L217" s="167" t="s">
        <v>78</v>
      </c>
      <c r="M217" s="160">
        <f>E217*200%</f>
        <v>35800</v>
      </c>
      <c r="N217" s="160">
        <f t="shared" ref="N217" si="284">F217*200%</f>
        <v>32200</v>
      </c>
      <c r="O217" s="167" t="s">
        <v>78</v>
      </c>
      <c r="P217" s="167" t="s">
        <v>78</v>
      </c>
    </row>
    <row r="218" spans="1:16" s="23" customFormat="1">
      <c r="A218" s="335"/>
      <c r="B218" s="334"/>
      <c r="C218" s="335"/>
      <c r="D218" s="169">
        <v>3</v>
      </c>
      <c r="E218" s="160">
        <v>16900</v>
      </c>
      <c r="F218" s="160">
        <v>15100</v>
      </c>
      <c r="G218" s="167" t="s">
        <v>78</v>
      </c>
      <c r="H218" s="167" t="s">
        <v>78</v>
      </c>
      <c r="I218" s="160">
        <f t="shared" ref="I218" si="285">E218*150%</f>
        <v>25350</v>
      </c>
      <c r="J218" s="160">
        <f t="shared" ref="J218" si="286">F218*150%</f>
        <v>22650</v>
      </c>
      <c r="K218" s="167" t="s">
        <v>78</v>
      </c>
      <c r="L218" s="167" t="s">
        <v>78</v>
      </c>
      <c r="M218" s="160">
        <f>E218*200%</f>
        <v>33800</v>
      </c>
      <c r="N218" s="160">
        <f t="shared" ref="N218" si="287">F218*200%</f>
        <v>30200</v>
      </c>
      <c r="O218" s="167" t="s">
        <v>78</v>
      </c>
      <c r="P218" s="167" t="s">
        <v>78</v>
      </c>
    </row>
    <row r="219" spans="1:16">
      <c r="A219" s="335"/>
      <c r="B219" s="334"/>
      <c r="C219" s="335"/>
      <c r="D219" s="172">
        <v>4</v>
      </c>
      <c r="E219" s="173">
        <v>16600</v>
      </c>
      <c r="F219" s="173">
        <v>14800</v>
      </c>
      <c r="G219" s="174" t="s">
        <v>78</v>
      </c>
      <c r="H219" s="174" t="s">
        <v>78</v>
      </c>
      <c r="I219" s="173">
        <f t="shared" ref="I219:I241" si="288">E219*150%</f>
        <v>24900</v>
      </c>
      <c r="J219" s="173">
        <f t="shared" ref="J219:J242" si="289">F219*150%</f>
        <v>22200</v>
      </c>
      <c r="K219" s="174" t="s">
        <v>78</v>
      </c>
      <c r="L219" s="174" t="s">
        <v>78</v>
      </c>
      <c r="M219" s="173">
        <f>E219*200%</f>
        <v>33200</v>
      </c>
      <c r="N219" s="173">
        <f t="shared" ref="N219:N242" si="290">F219*200%</f>
        <v>29600</v>
      </c>
      <c r="O219" s="174" t="s">
        <v>78</v>
      </c>
      <c r="P219" s="174" t="s">
        <v>78</v>
      </c>
    </row>
    <row r="220" spans="1:16">
      <c r="A220" s="335"/>
      <c r="B220" s="334"/>
      <c r="C220" s="335"/>
      <c r="D220" s="172">
        <v>5</v>
      </c>
      <c r="E220" s="173" t="s">
        <v>78</v>
      </c>
      <c r="F220" s="173">
        <v>14800</v>
      </c>
      <c r="G220" s="174" t="s">
        <v>78</v>
      </c>
      <c r="H220" s="174" t="s">
        <v>78</v>
      </c>
      <c r="I220" s="173" t="s">
        <v>78</v>
      </c>
      <c r="J220" s="173">
        <f t="shared" si="289"/>
        <v>22200</v>
      </c>
      <c r="K220" s="174" t="s">
        <v>78</v>
      </c>
      <c r="L220" s="174" t="s">
        <v>78</v>
      </c>
      <c r="M220" s="173" t="s">
        <v>78</v>
      </c>
      <c r="N220" s="173">
        <f t="shared" si="290"/>
        <v>29600</v>
      </c>
      <c r="O220" s="174" t="s">
        <v>78</v>
      </c>
      <c r="P220" s="174" t="s">
        <v>78</v>
      </c>
    </row>
    <row r="221" spans="1:16">
      <c r="A221" s="335"/>
      <c r="B221" s="334"/>
      <c r="C221" s="167">
        <v>540202</v>
      </c>
      <c r="D221" s="175">
        <v>6</v>
      </c>
      <c r="E221" s="174" t="s">
        <v>78</v>
      </c>
      <c r="F221" s="174" t="s">
        <v>78</v>
      </c>
      <c r="G221" s="174">
        <v>14500</v>
      </c>
      <c r="H221" s="174" t="s">
        <v>78</v>
      </c>
      <c r="I221" s="173" t="s">
        <v>78</v>
      </c>
      <c r="J221" s="174" t="s">
        <v>78</v>
      </c>
      <c r="K221" s="173">
        <f t="shared" ref="K221:K243" si="291">G221*150%</f>
        <v>21750</v>
      </c>
      <c r="L221" s="174" t="s">
        <v>78</v>
      </c>
      <c r="M221" s="173" t="s">
        <v>78</v>
      </c>
      <c r="N221" s="174" t="s">
        <v>78</v>
      </c>
      <c r="O221" s="173">
        <f t="shared" ref="O221:O243" si="292">G221*200%</f>
        <v>29000</v>
      </c>
      <c r="P221" s="174" t="s">
        <v>78</v>
      </c>
    </row>
    <row r="222" spans="1:16" ht="17.25" customHeight="1">
      <c r="A222" s="256">
        <v>48</v>
      </c>
      <c r="B222" s="255" t="s">
        <v>458</v>
      </c>
      <c r="C222" s="260">
        <v>610300</v>
      </c>
      <c r="D222" s="264">
        <v>1</v>
      </c>
      <c r="E222" s="105">
        <v>28996</v>
      </c>
      <c r="F222" s="105">
        <v>28996</v>
      </c>
      <c r="G222" s="266" t="s">
        <v>78</v>
      </c>
      <c r="H222" s="266" t="s">
        <v>78</v>
      </c>
      <c r="I222" s="265">
        <f>E222*150%</f>
        <v>43494</v>
      </c>
      <c r="J222" s="265">
        <f>F222*150%</f>
        <v>43494</v>
      </c>
      <c r="K222" s="265" t="s">
        <v>78</v>
      </c>
      <c r="L222" s="266" t="s">
        <v>78</v>
      </c>
      <c r="M222" s="265">
        <f>E222*200%</f>
        <v>57992</v>
      </c>
      <c r="N222" s="265">
        <f>F222*200%</f>
        <v>57992</v>
      </c>
      <c r="O222" s="265" t="s">
        <v>78</v>
      </c>
      <c r="P222" s="266" t="s">
        <v>78</v>
      </c>
    </row>
    <row r="223" spans="1:16" ht="27.75" customHeight="1">
      <c r="A223" s="160">
        <v>49</v>
      </c>
      <c r="B223" s="159" t="s">
        <v>20</v>
      </c>
      <c r="C223" s="167" t="s">
        <v>55</v>
      </c>
      <c r="D223" s="175">
        <v>6</v>
      </c>
      <c r="E223" s="174" t="s">
        <v>78</v>
      </c>
      <c r="F223" s="174" t="s">
        <v>78</v>
      </c>
      <c r="G223" s="174">
        <v>14500</v>
      </c>
      <c r="H223" s="174" t="s">
        <v>78</v>
      </c>
      <c r="I223" s="173" t="s">
        <v>78</v>
      </c>
      <c r="J223" s="174" t="s">
        <v>78</v>
      </c>
      <c r="K223" s="173">
        <f t="shared" si="291"/>
        <v>21750</v>
      </c>
      <c r="L223" s="174" t="s">
        <v>78</v>
      </c>
      <c r="M223" s="173" t="s">
        <v>78</v>
      </c>
      <c r="N223" s="174" t="s">
        <v>78</v>
      </c>
      <c r="O223" s="173">
        <f t="shared" si="292"/>
        <v>29000</v>
      </c>
      <c r="P223" s="174" t="s">
        <v>78</v>
      </c>
    </row>
    <row r="224" spans="1:16" s="23" customFormat="1">
      <c r="A224" s="335">
        <v>50</v>
      </c>
      <c r="B224" s="334" t="s">
        <v>298</v>
      </c>
      <c r="C224" s="374">
        <v>510000</v>
      </c>
      <c r="D224" s="56">
        <v>1</v>
      </c>
      <c r="E224" s="105">
        <v>26360</v>
      </c>
      <c r="F224" s="105">
        <v>26360</v>
      </c>
      <c r="G224" s="167" t="s">
        <v>78</v>
      </c>
      <c r="H224" s="167" t="s">
        <v>78</v>
      </c>
      <c r="I224" s="160">
        <f>E224*150%</f>
        <v>39540</v>
      </c>
      <c r="J224" s="160">
        <f>F224*150%</f>
        <v>39540</v>
      </c>
      <c r="K224" s="167" t="s">
        <v>78</v>
      </c>
      <c r="L224" s="167" t="s">
        <v>78</v>
      </c>
      <c r="M224" s="160">
        <f>E224*200%</f>
        <v>52720</v>
      </c>
      <c r="N224" s="160">
        <f>F224*200%</f>
        <v>52720</v>
      </c>
      <c r="O224" s="167" t="s">
        <v>78</v>
      </c>
      <c r="P224" s="167" t="s">
        <v>78</v>
      </c>
    </row>
    <row r="225" spans="1:16" s="23" customFormat="1">
      <c r="A225" s="335"/>
      <c r="B225" s="334"/>
      <c r="C225" s="374"/>
      <c r="D225" s="56">
        <v>2</v>
      </c>
      <c r="E225" s="167">
        <v>17900</v>
      </c>
      <c r="F225" s="167">
        <v>16100</v>
      </c>
      <c r="G225" s="167" t="s">
        <v>78</v>
      </c>
      <c r="H225" s="167" t="s">
        <v>78</v>
      </c>
      <c r="I225" s="160">
        <f t="shared" ref="I225" si="293">E225*150%</f>
        <v>26850</v>
      </c>
      <c r="J225" s="160">
        <f t="shared" ref="J225" si="294">F225*150%</f>
        <v>24150</v>
      </c>
      <c r="K225" s="167" t="s">
        <v>78</v>
      </c>
      <c r="L225" s="167" t="s">
        <v>78</v>
      </c>
      <c r="M225" s="160">
        <f t="shared" ref="M225" si="295">E225*200%</f>
        <v>35800</v>
      </c>
      <c r="N225" s="160">
        <f t="shared" ref="N225" si="296">F225*200%</f>
        <v>32200</v>
      </c>
      <c r="O225" s="167" t="s">
        <v>78</v>
      </c>
      <c r="P225" s="167" t="s">
        <v>78</v>
      </c>
    </row>
    <row r="226" spans="1:16" s="23" customFormat="1">
      <c r="A226" s="335"/>
      <c r="B226" s="334"/>
      <c r="C226" s="374"/>
      <c r="D226" s="56">
        <v>3</v>
      </c>
      <c r="E226" s="167">
        <v>16900</v>
      </c>
      <c r="F226" s="167">
        <v>15100</v>
      </c>
      <c r="G226" s="167" t="s">
        <v>78</v>
      </c>
      <c r="H226" s="167" t="s">
        <v>78</v>
      </c>
      <c r="I226" s="160">
        <f t="shared" ref="I226" si="297">E226*150%</f>
        <v>25350</v>
      </c>
      <c r="J226" s="160">
        <f t="shared" ref="J226" si="298">F226*150%</f>
        <v>22650</v>
      </c>
      <c r="K226" s="167" t="s">
        <v>78</v>
      </c>
      <c r="L226" s="167" t="s">
        <v>78</v>
      </c>
      <c r="M226" s="160">
        <f t="shared" ref="M226" si="299">E226*200%</f>
        <v>33800</v>
      </c>
      <c r="N226" s="160">
        <f t="shared" ref="N226" si="300">F226*200%</f>
        <v>30200</v>
      </c>
      <c r="O226" s="167" t="s">
        <v>78</v>
      </c>
      <c r="P226" s="167" t="s">
        <v>78</v>
      </c>
    </row>
    <row r="227" spans="1:16" s="23" customFormat="1">
      <c r="A227" s="335"/>
      <c r="B227" s="334"/>
      <c r="C227" s="374"/>
      <c r="D227" s="56">
        <v>4</v>
      </c>
      <c r="E227" s="167">
        <v>16600</v>
      </c>
      <c r="F227" s="167">
        <v>14800</v>
      </c>
      <c r="G227" s="167" t="s">
        <v>78</v>
      </c>
      <c r="H227" s="167" t="s">
        <v>78</v>
      </c>
      <c r="I227" s="160">
        <f t="shared" ref="I227" si="301">E227*150%</f>
        <v>24900</v>
      </c>
      <c r="J227" s="160">
        <f t="shared" ref="J227:J228" si="302">F227*150%</f>
        <v>22200</v>
      </c>
      <c r="K227" s="167" t="s">
        <v>78</v>
      </c>
      <c r="L227" s="167" t="s">
        <v>78</v>
      </c>
      <c r="M227" s="160">
        <f t="shared" ref="M227" si="303">E227*200%</f>
        <v>33200</v>
      </c>
      <c r="N227" s="160">
        <f t="shared" ref="N227:N228" si="304">F227*200%</f>
        <v>29600</v>
      </c>
      <c r="O227" s="167" t="s">
        <v>78</v>
      </c>
      <c r="P227" s="167" t="s">
        <v>78</v>
      </c>
    </row>
    <row r="228" spans="1:16" s="23" customFormat="1">
      <c r="A228" s="335"/>
      <c r="B228" s="334"/>
      <c r="C228" s="374"/>
      <c r="D228" s="56">
        <v>5</v>
      </c>
      <c r="E228" s="167" t="s">
        <v>78</v>
      </c>
      <c r="F228" s="167">
        <v>14800</v>
      </c>
      <c r="G228" s="167" t="s">
        <v>78</v>
      </c>
      <c r="H228" s="167" t="s">
        <v>78</v>
      </c>
      <c r="I228" s="160" t="s">
        <v>78</v>
      </c>
      <c r="J228" s="160">
        <f t="shared" si="302"/>
        <v>22200</v>
      </c>
      <c r="K228" s="167" t="s">
        <v>78</v>
      </c>
      <c r="L228" s="167" t="s">
        <v>78</v>
      </c>
      <c r="M228" s="160" t="s">
        <v>78</v>
      </c>
      <c r="N228" s="160">
        <f t="shared" si="304"/>
        <v>29600</v>
      </c>
      <c r="O228" s="167" t="s">
        <v>78</v>
      </c>
      <c r="P228" s="167" t="s">
        <v>78</v>
      </c>
    </row>
    <row r="229" spans="1:16" s="23" customFormat="1">
      <c r="A229" s="322">
        <v>51</v>
      </c>
      <c r="B229" s="320" t="s">
        <v>389</v>
      </c>
      <c r="C229" s="322">
        <v>640200</v>
      </c>
      <c r="D229" s="160">
        <v>1</v>
      </c>
      <c r="E229" s="103">
        <v>30314</v>
      </c>
      <c r="F229" s="103">
        <v>30314</v>
      </c>
      <c r="G229" s="167" t="s">
        <v>78</v>
      </c>
      <c r="H229" s="167" t="s">
        <v>78</v>
      </c>
      <c r="I229" s="160">
        <f>E229*150%</f>
        <v>45471</v>
      </c>
      <c r="J229" s="160">
        <f>F229*150%</f>
        <v>45471</v>
      </c>
      <c r="K229" s="167" t="s">
        <v>78</v>
      </c>
      <c r="L229" s="167" t="s">
        <v>78</v>
      </c>
      <c r="M229" s="160">
        <f>E229*200%</f>
        <v>60628</v>
      </c>
      <c r="N229" s="160">
        <f>F229*200%</f>
        <v>60628</v>
      </c>
      <c r="O229" s="167" t="s">
        <v>78</v>
      </c>
      <c r="P229" s="167" t="s">
        <v>78</v>
      </c>
    </row>
    <row r="230" spans="1:16" s="23" customFormat="1">
      <c r="A230" s="332"/>
      <c r="B230" s="336"/>
      <c r="C230" s="332"/>
      <c r="D230" s="160">
        <v>2</v>
      </c>
      <c r="E230" s="160">
        <v>18500</v>
      </c>
      <c r="F230" s="160">
        <v>16400</v>
      </c>
      <c r="G230" s="167" t="s">
        <v>78</v>
      </c>
      <c r="H230" s="167" t="s">
        <v>78</v>
      </c>
      <c r="I230" s="160">
        <f t="shared" ref="I230" si="305">E230*150%</f>
        <v>27750</v>
      </c>
      <c r="J230" s="160">
        <f t="shared" ref="J230" si="306">F230*150%</f>
        <v>24600</v>
      </c>
      <c r="K230" s="167" t="s">
        <v>78</v>
      </c>
      <c r="L230" s="167" t="s">
        <v>78</v>
      </c>
      <c r="M230" s="160">
        <f t="shared" ref="M230" si="307">E230*200%</f>
        <v>37000</v>
      </c>
      <c r="N230" s="160">
        <f t="shared" ref="N230" si="308">F230*200%</f>
        <v>32800</v>
      </c>
      <c r="O230" s="167" t="s">
        <v>78</v>
      </c>
      <c r="P230" s="167" t="s">
        <v>78</v>
      </c>
    </row>
    <row r="231" spans="1:16" s="23" customFormat="1">
      <c r="A231" s="332"/>
      <c r="B231" s="336"/>
      <c r="C231" s="332"/>
      <c r="D231" s="160">
        <v>3</v>
      </c>
      <c r="E231" s="160">
        <v>18100</v>
      </c>
      <c r="F231" s="160">
        <v>16000</v>
      </c>
      <c r="G231" s="167" t="s">
        <v>78</v>
      </c>
      <c r="H231" s="167" t="s">
        <v>78</v>
      </c>
      <c r="I231" s="160">
        <f t="shared" ref="I231" si="309">E231*150%</f>
        <v>27150</v>
      </c>
      <c r="J231" s="160">
        <f t="shared" ref="J231" si="310">F231*150%</f>
        <v>24000</v>
      </c>
      <c r="K231" s="167" t="s">
        <v>78</v>
      </c>
      <c r="L231" s="167" t="s">
        <v>78</v>
      </c>
      <c r="M231" s="160">
        <f t="shared" ref="M231" si="311">E231*200%</f>
        <v>36200</v>
      </c>
      <c r="N231" s="160">
        <f t="shared" ref="N231" si="312">F231*200%</f>
        <v>32000</v>
      </c>
      <c r="O231" s="167" t="s">
        <v>78</v>
      </c>
      <c r="P231" s="167" t="s">
        <v>78</v>
      </c>
    </row>
    <row r="232" spans="1:16" s="23" customFormat="1" ht="12.75" customHeight="1">
      <c r="A232" s="332"/>
      <c r="B232" s="336"/>
      <c r="C232" s="332"/>
      <c r="D232" s="160">
        <v>4</v>
      </c>
      <c r="E232" s="160">
        <v>17500</v>
      </c>
      <c r="F232" s="160">
        <v>15100</v>
      </c>
      <c r="G232" s="167" t="s">
        <v>78</v>
      </c>
      <c r="H232" s="167" t="s">
        <v>78</v>
      </c>
      <c r="I232" s="160">
        <f t="shared" ref="I232:I237" si="313">E232*150%</f>
        <v>26250</v>
      </c>
      <c r="J232" s="160">
        <f t="shared" ref="J232:J237" si="314">F232*150%</f>
        <v>22650</v>
      </c>
      <c r="K232" s="167" t="s">
        <v>78</v>
      </c>
      <c r="L232" s="167" t="s">
        <v>78</v>
      </c>
      <c r="M232" s="160">
        <f t="shared" ref="M232" si="315">E232*200%</f>
        <v>35000</v>
      </c>
      <c r="N232" s="160">
        <f t="shared" ref="N232:N237" si="316">F232*200%</f>
        <v>30200</v>
      </c>
      <c r="O232" s="167" t="s">
        <v>78</v>
      </c>
      <c r="P232" s="167" t="s">
        <v>78</v>
      </c>
    </row>
    <row r="233" spans="1:16" s="23" customFormat="1">
      <c r="A233" s="323"/>
      <c r="B233" s="321"/>
      <c r="C233" s="323"/>
      <c r="D233" s="160">
        <v>5</v>
      </c>
      <c r="E233" s="160" t="s">
        <v>78</v>
      </c>
      <c r="F233" s="160">
        <v>15100</v>
      </c>
      <c r="G233" s="167" t="s">
        <v>78</v>
      </c>
      <c r="H233" s="167" t="s">
        <v>78</v>
      </c>
      <c r="I233" s="160" t="s">
        <v>78</v>
      </c>
      <c r="J233" s="160">
        <f t="shared" si="314"/>
        <v>22650</v>
      </c>
      <c r="K233" s="167" t="s">
        <v>78</v>
      </c>
      <c r="L233" s="167" t="s">
        <v>78</v>
      </c>
      <c r="M233" s="160" t="s">
        <v>78</v>
      </c>
      <c r="N233" s="160">
        <f t="shared" ref="M233:N236" si="317">F233*200%</f>
        <v>30200</v>
      </c>
      <c r="O233" s="167" t="s">
        <v>78</v>
      </c>
      <c r="P233" s="167" t="s">
        <v>78</v>
      </c>
    </row>
    <row r="234" spans="1:16" s="23" customFormat="1">
      <c r="A234" s="322">
        <v>52</v>
      </c>
      <c r="B234" s="320" t="s">
        <v>174</v>
      </c>
      <c r="C234" s="322">
        <v>700700</v>
      </c>
      <c r="D234" s="160">
        <v>1</v>
      </c>
      <c r="E234" s="103">
        <v>31632</v>
      </c>
      <c r="F234" s="105">
        <v>31632</v>
      </c>
      <c r="G234" s="167" t="s">
        <v>78</v>
      </c>
      <c r="H234" s="167" t="s">
        <v>78</v>
      </c>
      <c r="I234" s="160">
        <f>E234*150%</f>
        <v>47448</v>
      </c>
      <c r="J234" s="160">
        <f>F234*150%</f>
        <v>47448</v>
      </c>
      <c r="K234" s="167" t="s">
        <v>78</v>
      </c>
      <c r="L234" s="167" t="s">
        <v>78</v>
      </c>
      <c r="M234" s="160">
        <f>E234*200%</f>
        <v>63264</v>
      </c>
      <c r="N234" s="160">
        <f>F234*200%</f>
        <v>63264</v>
      </c>
      <c r="O234" s="167" t="s">
        <v>78</v>
      </c>
      <c r="P234" s="167" t="s">
        <v>78</v>
      </c>
    </row>
    <row r="235" spans="1:16" s="23" customFormat="1">
      <c r="A235" s="332"/>
      <c r="B235" s="336"/>
      <c r="C235" s="332"/>
      <c r="D235" s="160">
        <v>2</v>
      </c>
      <c r="E235" s="160">
        <v>17900</v>
      </c>
      <c r="F235" s="167">
        <v>15800</v>
      </c>
      <c r="G235" s="167" t="s">
        <v>78</v>
      </c>
      <c r="H235" s="167" t="s">
        <v>78</v>
      </c>
      <c r="I235" s="160">
        <f t="shared" ref="I235" si="318">E235*150%</f>
        <v>26850</v>
      </c>
      <c r="J235" s="160">
        <f t="shared" ref="J235" si="319">F235*150%</f>
        <v>23700</v>
      </c>
      <c r="K235" s="167" t="s">
        <v>78</v>
      </c>
      <c r="L235" s="167" t="s">
        <v>78</v>
      </c>
      <c r="M235" s="160">
        <f t="shared" ref="M235" si="320">E235*200%</f>
        <v>35800</v>
      </c>
      <c r="N235" s="160">
        <f t="shared" ref="N235" si="321">F235*200%</f>
        <v>31600</v>
      </c>
      <c r="O235" s="167" t="s">
        <v>78</v>
      </c>
      <c r="P235" s="167" t="s">
        <v>78</v>
      </c>
    </row>
    <row r="236" spans="1:16" s="23" customFormat="1">
      <c r="A236" s="332"/>
      <c r="B236" s="336"/>
      <c r="C236" s="332"/>
      <c r="D236" s="160">
        <v>3</v>
      </c>
      <c r="E236" s="160">
        <v>17800</v>
      </c>
      <c r="F236" s="167">
        <v>15700</v>
      </c>
      <c r="G236" s="167" t="s">
        <v>78</v>
      </c>
      <c r="H236" s="167" t="s">
        <v>78</v>
      </c>
      <c r="I236" s="160">
        <f t="shared" ref="I236" si="322">E236*150%</f>
        <v>26700</v>
      </c>
      <c r="J236" s="160">
        <f t="shared" ref="J236" si="323">F236*150%</f>
        <v>23550</v>
      </c>
      <c r="K236" s="167" t="s">
        <v>78</v>
      </c>
      <c r="L236" s="167" t="s">
        <v>78</v>
      </c>
      <c r="M236" s="160">
        <f t="shared" si="317"/>
        <v>35600</v>
      </c>
      <c r="N236" s="160">
        <f t="shared" si="317"/>
        <v>31400</v>
      </c>
      <c r="O236" s="167" t="s">
        <v>78</v>
      </c>
      <c r="P236" s="167" t="s">
        <v>78</v>
      </c>
    </row>
    <row r="237" spans="1:16" s="23" customFormat="1">
      <c r="A237" s="323"/>
      <c r="B237" s="321"/>
      <c r="C237" s="323"/>
      <c r="D237" s="160">
        <v>4</v>
      </c>
      <c r="E237" s="160">
        <v>17800</v>
      </c>
      <c r="F237" s="167">
        <v>15700</v>
      </c>
      <c r="G237" s="167" t="s">
        <v>78</v>
      </c>
      <c r="H237" s="167" t="s">
        <v>78</v>
      </c>
      <c r="I237" s="160">
        <f t="shared" si="313"/>
        <v>26700</v>
      </c>
      <c r="J237" s="160">
        <f t="shared" si="314"/>
        <v>23550</v>
      </c>
      <c r="K237" s="167" t="s">
        <v>78</v>
      </c>
      <c r="L237" s="167" t="s">
        <v>78</v>
      </c>
      <c r="M237" s="160">
        <f>E237*200%</f>
        <v>35600</v>
      </c>
      <c r="N237" s="160">
        <f t="shared" si="316"/>
        <v>31400</v>
      </c>
      <c r="O237" s="167" t="s">
        <v>78</v>
      </c>
      <c r="P237" s="167" t="s">
        <v>78</v>
      </c>
    </row>
    <row r="238" spans="1:16" s="23" customFormat="1">
      <c r="A238" s="322">
        <v>53</v>
      </c>
      <c r="B238" s="360" t="s">
        <v>126</v>
      </c>
      <c r="C238" s="322">
        <v>640200</v>
      </c>
      <c r="D238" s="160">
        <v>1</v>
      </c>
      <c r="E238" s="103">
        <v>30314</v>
      </c>
      <c r="F238" s="103">
        <v>30314</v>
      </c>
      <c r="G238" s="167" t="s">
        <v>78</v>
      </c>
      <c r="H238" s="167" t="s">
        <v>78</v>
      </c>
      <c r="I238" s="160">
        <f>E238*150%</f>
        <v>45471</v>
      </c>
      <c r="J238" s="160">
        <f>F238*150%</f>
        <v>45471</v>
      </c>
      <c r="K238" s="167" t="s">
        <v>78</v>
      </c>
      <c r="L238" s="167" t="s">
        <v>78</v>
      </c>
      <c r="M238" s="160">
        <f>E238*200%</f>
        <v>60628</v>
      </c>
      <c r="N238" s="160">
        <f>F238*200%</f>
        <v>60628</v>
      </c>
      <c r="O238" s="167" t="s">
        <v>78</v>
      </c>
      <c r="P238" s="167" t="s">
        <v>78</v>
      </c>
    </row>
    <row r="239" spans="1:16" s="23" customFormat="1">
      <c r="A239" s="332"/>
      <c r="B239" s="393"/>
      <c r="C239" s="332"/>
      <c r="D239" s="160">
        <v>2</v>
      </c>
      <c r="E239" s="160">
        <v>19400</v>
      </c>
      <c r="F239" s="160">
        <v>17300</v>
      </c>
      <c r="G239" s="167" t="s">
        <v>78</v>
      </c>
      <c r="H239" s="167" t="s">
        <v>78</v>
      </c>
      <c r="I239" s="160">
        <f t="shared" ref="I239" si="324">E239*150%</f>
        <v>29100</v>
      </c>
      <c r="J239" s="160">
        <f t="shared" ref="J239" si="325">F239*150%</f>
        <v>25950</v>
      </c>
      <c r="K239" s="167" t="s">
        <v>78</v>
      </c>
      <c r="L239" s="167" t="s">
        <v>78</v>
      </c>
      <c r="M239" s="160">
        <f>E239*200%</f>
        <v>38800</v>
      </c>
      <c r="N239" s="160">
        <f>F239*200%</f>
        <v>34600</v>
      </c>
      <c r="O239" s="167" t="s">
        <v>78</v>
      </c>
      <c r="P239" s="167" t="s">
        <v>78</v>
      </c>
    </row>
    <row r="240" spans="1:16" s="23" customFormat="1">
      <c r="A240" s="332"/>
      <c r="B240" s="393"/>
      <c r="C240" s="332"/>
      <c r="D240" s="160">
        <v>3</v>
      </c>
      <c r="E240" s="160">
        <v>19000</v>
      </c>
      <c r="F240" s="160">
        <v>16900</v>
      </c>
      <c r="G240" s="167" t="s">
        <v>78</v>
      </c>
      <c r="H240" s="167" t="s">
        <v>78</v>
      </c>
      <c r="I240" s="160">
        <f t="shared" ref="I240" si="326">E240*150%</f>
        <v>28500</v>
      </c>
      <c r="J240" s="160">
        <f t="shared" ref="J240" si="327">F240*150%</f>
        <v>25350</v>
      </c>
      <c r="K240" s="167" t="s">
        <v>78</v>
      </c>
      <c r="L240" s="167" t="s">
        <v>78</v>
      </c>
      <c r="M240" s="160">
        <f>E240*200%</f>
        <v>38000</v>
      </c>
      <c r="N240" s="160">
        <f>F240*200%</f>
        <v>33800</v>
      </c>
      <c r="O240" s="167" t="s">
        <v>78</v>
      </c>
      <c r="P240" s="167" t="s">
        <v>78</v>
      </c>
    </row>
    <row r="241" spans="1:16" s="23" customFormat="1" ht="12.75" customHeight="1">
      <c r="A241" s="332"/>
      <c r="B241" s="393"/>
      <c r="C241" s="332"/>
      <c r="D241" s="160">
        <v>4</v>
      </c>
      <c r="E241" s="160">
        <v>18700</v>
      </c>
      <c r="F241" s="160">
        <v>16600</v>
      </c>
      <c r="G241" s="167" t="s">
        <v>78</v>
      </c>
      <c r="H241" s="167" t="s">
        <v>78</v>
      </c>
      <c r="I241" s="160">
        <f t="shared" si="288"/>
        <v>28050</v>
      </c>
      <c r="J241" s="160">
        <f t="shared" si="289"/>
        <v>24900</v>
      </c>
      <c r="K241" s="167" t="s">
        <v>78</v>
      </c>
      <c r="L241" s="167" t="s">
        <v>78</v>
      </c>
      <c r="M241" s="160">
        <f>E241*200%</f>
        <v>37400</v>
      </c>
      <c r="N241" s="160">
        <f t="shared" si="290"/>
        <v>33200</v>
      </c>
      <c r="O241" s="167" t="s">
        <v>78</v>
      </c>
      <c r="P241" s="167" t="s">
        <v>78</v>
      </c>
    </row>
    <row r="242" spans="1:16" s="23" customFormat="1">
      <c r="A242" s="323"/>
      <c r="B242" s="394"/>
      <c r="C242" s="323"/>
      <c r="D242" s="160">
        <v>5</v>
      </c>
      <c r="E242" s="160" t="s">
        <v>78</v>
      </c>
      <c r="F242" s="160">
        <v>16600</v>
      </c>
      <c r="G242" s="167" t="s">
        <v>78</v>
      </c>
      <c r="H242" s="167" t="s">
        <v>78</v>
      </c>
      <c r="I242" s="160" t="s">
        <v>78</v>
      </c>
      <c r="J242" s="160">
        <f t="shared" si="289"/>
        <v>24900</v>
      </c>
      <c r="K242" s="167" t="s">
        <v>78</v>
      </c>
      <c r="L242" s="167" t="s">
        <v>78</v>
      </c>
      <c r="M242" s="160" t="s">
        <v>78</v>
      </c>
      <c r="N242" s="160">
        <f t="shared" si="290"/>
        <v>33200</v>
      </c>
      <c r="O242" s="167" t="s">
        <v>78</v>
      </c>
      <c r="P242" s="167" t="s">
        <v>78</v>
      </c>
    </row>
    <row r="243" spans="1:16" s="23" customFormat="1" ht="24.75" customHeight="1">
      <c r="A243" s="160">
        <v>54</v>
      </c>
      <c r="B243" s="170" t="s">
        <v>39</v>
      </c>
      <c r="C243" s="163" t="s">
        <v>54</v>
      </c>
      <c r="D243" s="167">
        <v>6</v>
      </c>
      <c r="E243" s="167" t="s">
        <v>78</v>
      </c>
      <c r="F243" s="167" t="s">
        <v>78</v>
      </c>
      <c r="G243" s="167">
        <v>16000</v>
      </c>
      <c r="H243" s="167" t="s">
        <v>78</v>
      </c>
      <c r="I243" s="160" t="s">
        <v>78</v>
      </c>
      <c r="J243" s="167" t="s">
        <v>78</v>
      </c>
      <c r="K243" s="160">
        <f t="shared" si="291"/>
        <v>24000</v>
      </c>
      <c r="L243" s="167" t="s">
        <v>78</v>
      </c>
      <c r="M243" s="160" t="s">
        <v>78</v>
      </c>
      <c r="N243" s="167" t="s">
        <v>78</v>
      </c>
      <c r="O243" s="160">
        <f t="shared" si="292"/>
        <v>32000</v>
      </c>
      <c r="P243" s="167" t="s">
        <v>78</v>
      </c>
    </row>
    <row r="244" spans="1:16">
      <c r="A244" s="372" t="s">
        <v>89</v>
      </c>
      <c r="B244" s="329"/>
      <c r="C244" s="329"/>
      <c r="D244" s="330"/>
      <c r="E244" s="330"/>
      <c r="F244" s="330"/>
      <c r="G244" s="330"/>
      <c r="H244" s="330"/>
      <c r="I244" s="330"/>
      <c r="J244" s="330"/>
      <c r="K244" s="330"/>
      <c r="L244" s="330"/>
      <c r="M244" s="330"/>
      <c r="N244" s="330"/>
      <c r="O244" s="330"/>
      <c r="P244" s="331"/>
    </row>
    <row r="245" spans="1:16" s="23" customFormat="1">
      <c r="A245" s="335">
        <v>55</v>
      </c>
      <c r="B245" s="334" t="s">
        <v>301</v>
      </c>
      <c r="C245" s="335">
        <v>550300</v>
      </c>
      <c r="D245" s="169">
        <v>1</v>
      </c>
      <c r="E245" s="103">
        <v>27600</v>
      </c>
      <c r="F245" s="167" t="s">
        <v>78</v>
      </c>
      <c r="G245" s="167" t="s">
        <v>78</v>
      </c>
      <c r="H245" s="103">
        <v>27600</v>
      </c>
      <c r="I245" s="160">
        <f t="shared" ref="I245" si="328">E245*150%</f>
        <v>41400</v>
      </c>
      <c r="J245" s="167" t="s">
        <v>78</v>
      </c>
      <c r="K245" s="167" t="s">
        <v>78</v>
      </c>
      <c r="L245" s="160">
        <f>H245*150%</f>
        <v>41400</v>
      </c>
      <c r="M245" s="160">
        <f>E245*200%</f>
        <v>55200</v>
      </c>
      <c r="N245" s="167" t="s">
        <v>78</v>
      </c>
      <c r="O245" s="167" t="s">
        <v>78</v>
      </c>
      <c r="P245" s="160">
        <f>H245*200%</f>
        <v>55200</v>
      </c>
    </row>
    <row r="246" spans="1:16" s="23" customFormat="1">
      <c r="A246" s="335"/>
      <c r="B246" s="334"/>
      <c r="C246" s="335"/>
      <c r="D246" s="169">
        <v>2</v>
      </c>
      <c r="E246" s="160">
        <v>25700</v>
      </c>
      <c r="F246" s="167" t="s">
        <v>78</v>
      </c>
      <c r="G246" s="167" t="s">
        <v>78</v>
      </c>
      <c r="H246" s="160">
        <v>19700</v>
      </c>
      <c r="I246" s="160">
        <f t="shared" ref="I246" si="329">E246*150%</f>
        <v>38550</v>
      </c>
      <c r="J246" s="167" t="s">
        <v>78</v>
      </c>
      <c r="K246" s="167" t="s">
        <v>78</v>
      </c>
      <c r="L246" s="160">
        <f t="shared" ref="L246" si="330">H246*150%</f>
        <v>29550</v>
      </c>
      <c r="M246" s="160">
        <f t="shared" ref="M246" si="331">E246*200%</f>
        <v>51400</v>
      </c>
      <c r="N246" s="167" t="s">
        <v>78</v>
      </c>
      <c r="O246" s="167" t="s">
        <v>78</v>
      </c>
      <c r="P246" s="160">
        <f t="shared" ref="P246" si="332">H246*200%</f>
        <v>39400</v>
      </c>
    </row>
    <row r="247" spans="1:16" s="23" customFormat="1">
      <c r="A247" s="335"/>
      <c r="B247" s="334"/>
      <c r="C247" s="335"/>
      <c r="D247" s="169">
        <v>3</v>
      </c>
      <c r="E247" s="160">
        <v>23600</v>
      </c>
      <c r="F247" s="167" t="s">
        <v>78</v>
      </c>
      <c r="G247" s="167" t="s">
        <v>78</v>
      </c>
      <c r="H247" s="160">
        <v>17200</v>
      </c>
      <c r="I247" s="160">
        <f t="shared" ref="I247" si="333">E247*150%</f>
        <v>35400</v>
      </c>
      <c r="J247" s="167" t="s">
        <v>78</v>
      </c>
      <c r="K247" s="167" t="s">
        <v>78</v>
      </c>
      <c r="L247" s="160">
        <f t="shared" ref="L247" si="334">H247*150%</f>
        <v>25800</v>
      </c>
      <c r="M247" s="160">
        <f t="shared" ref="M247" si="335">E247*200%</f>
        <v>47200</v>
      </c>
      <c r="N247" s="167" t="s">
        <v>78</v>
      </c>
      <c r="O247" s="167" t="s">
        <v>78</v>
      </c>
      <c r="P247" s="160">
        <f t="shared" ref="P247" si="336">H247*200%</f>
        <v>34400</v>
      </c>
    </row>
    <row r="248" spans="1:16" s="23" customFormat="1">
      <c r="A248" s="335"/>
      <c r="B248" s="334"/>
      <c r="C248" s="335"/>
      <c r="D248" s="169">
        <v>4</v>
      </c>
      <c r="E248" s="160">
        <v>22100</v>
      </c>
      <c r="F248" s="167" t="s">
        <v>78</v>
      </c>
      <c r="G248" s="167" t="s">
        <v>78</v>
      </c>
      <c r="H248" s="160">
        <v>16800</v>
      </c>
      <c r="I248" s="160">
        <f t="shared" ref="I248:I265" si="337">E248*150%</f>
        <v>33150</v>
      </c>
      <c r="J248" s="167" t="s">
        <v>78</v>
      </c>
      <c r="K248" s="167" t="s">
        <v>78</v>
      </c>
      <c r="L248" s="160">
        <f t="shared" ref="L248:L266" si="338">H248*150%</f>
        <v>25200</v>
      </c>
      <c r="M248" s="160">
        <f t="shared" ref="M248:M265" si="339">E248*200%</f>
        <v>44200</v>
      </c>
      <c r="N248" s="167" t="s">
        <v>78</v>
      </c>
      <c r="O248" s="167" t="s">
        <v>78</v>
      </c>
      <c r="P248" s="160">
        <f t="shared" ref="P248:P266" si="340">H248*200%</f>
        <v>33600</v>
      </c>
    </row>
    <row r="249" spans="1:16" s="23" customFormat="1">
      <c r="A249" s="335"/>
      <c r="B249" s="334"/>
      <c r="C249" s="335"/>
      <c r="D249" s="169">
        <v>5</v>
      </c>
      <c r="E249" s="160" t="s">
        <v>78</v>
      </c>
      <c r="F249" s="167" t="s">
        <v>78</v>
      </c>
      <c r="G249" s="167" t="s">
        <v>78</v>
      </c>
      <c r="H249" s="160">
        <v>16600</v>
      </c>
      <c r="I249" s="160" t="s">
        <v>78</v>
      </c>
      <c r="J249" s="167" t="s">
        <v>78</v>
      </c>
      <c r="K249" s="167" t="s">
        <v>78</v>
      </c>
      <c r="L249" s="160">
        <f t="shared" si="338"/>
        <v>24900</v>
      </c>
      <c r="M249" s="160" t="s">
        <v>78</v>
      </c>
      <c r="N249" s="167" t="s">
        <v>78</v>
      </c>
      <c r="O249" s="167" t="s">
        <v>78</v>
      </c>
      <c r="P249" s="160">
        <f t="shared" si="340"/>
        <v>33200</v>
      </c>
    </row>
    <row r="250" spans="1:16" s="23" customFormat="1">
      <c r="A250" s="335"/>
      <c r="B250" s="334"/>
      <c r="C250" s="167">
        <v>540304</v>
      </c>
      <c r="D250" s="56">
        <v>6</v>
      </c>
      <c r="E250" s="167" t="s">
        <v>78</v>
      </c>
      <c r="F250" s="167" t="s">
        <v>78</v>
      </c>
      <c r="G250" s="167" t="s">
        <v>78</v>
      </c>
      <c r="H250" s="167">
        <v>15400</v>
      </c>
      <c r="I250" s="160" t="s">
        <v>78</v>
      </c>
      <c r="J250" s="167" t="s">
        <v>78</v>
      </c>
      <c r="K250" s="167" t="s">
        <v>78</v>
      </c>
      <c r="L250" s="160">
        <f t="shared" si="338"/>
        <v>23100</v>
      </c>
      <c r="M250" s="160" t="s">
        <v>78</v>
      </c>
      <c r="N250" s="167" t="s">
        <v>78</v>
      </c>
      <c r="O250" s="167" t="s">
        <v>78</v>
      </c>
      <c r="P250" s="160">
        <f t="shared" si="340"/>
        <v>30800</v>
      </c>
    </row>
    <row r="251" spans="1:16" s="23" customFormat="1" ht="12" customHeight="1">
      <c r="A251" s="322">
        <v>56</v>
      </c>
      <c r="B251" s="320" t="s">
        <v>307</v>
      </c>
      <c r="C251" s="342">
        <v>531100</v>
      </c>
      <c r="D251" s="160">
        <v>1</v>
      </c>
      <c r="E251" s="103">
        <v>27600</v>
      </c>
      <c r="F251" s="167" t="s">
        <v>78</v>
      </c>
      <c r="G251" s="167" t="s">
        <v>78</v>
      </c>
      <c r="H251" s="103">
        <v>27600</v>
      </c>
      <c r="I251" s="160">
        <f>E251*150%</f>
        <v>41400</v>
      </c>
      <c r="J251" s="167" t="s">
        <v>78</v>
      </c>
      <c r="K251" s="167" t="s">
        <v>78</v>
      </c>
      <c r="L251" s="160">
        <f>H251*150%</f>
        <v>41400</v>
      </c>
      <c r="M251" s="160">
        <f>E251*200%</f>
        <v>55200</v>
      </c>
      <c r="N251" s="167" t="s">
        <v>78</v>
      </c>
      <c r="O251" s="167" t="s">
        <v>78</v>
      </c>
      <c r="P251" s="160">
        <f>H251*200%</f>
        <v>55200</v>
      </c>
    </row>
    <row r="252" spans="1:16" s="23" customFormat="1" ht="12" customHeight="1">
      <c r="A252" s="332"/>
      <c r="B252" s="336"/>
      <c r="C252" s="343"/>
      <c r="D252" s="160">
        <v>2</v>
      </c>
      <c r="E252" s="160">
        <v>25700</v>
      </c>
      <c r="F252" s="167" t="s">
        <v>78</v>
      </c>
      <c r="G252" s="167" t="s">
        <v>78</v>
      </c>
      <c r="H252" s="160">
        <v>20300</v>
      </c>
      <c r="I252" s="160">
        <f>E252*150%</f>
        <v>38550</v>
      </c>
      <c r="J252" s="167" t="s">
        <v>78</v>
      </c>
      <c r="K252" s="167" t="s">
        <v>78</v>
      </c>
      <c r="L252" s="160">
        <f t="shared" ref="L252" si="341">H252*150%</f>
        <v>30450</v>
      </c>
      <c r="M252" s="160">
        <f>E252*200%</f>
        <v>51400</v>
      </c>
      <c r="N252" s="167" t="s">
        <v>78</v>
      </c>
      <c r="O252" s="167" t="s">
        <v>78</v>
      </c>
      <c r="P252" s="160">
        <f t="shared" ref="P252" si="342">H252*200%</f>
        <v>40600</v>
      </c>
    </row>
    <row r="253" spans="1:16" s="23" customFormat="1" ht="12" customHeight="1">
      <c r="A253" s="332"/>
      <c r="B253" s="336"/>
      <c r="C253" s="343"/>
      <c r="D253" s="160">
        <v>3</v>
      </c>
      <c r="E253" s="160">
        <v>23000</v>
      </c>
      <c r="F253" s="167" t="s">
        <v>78</v>
      </c>
      <c r="G253" s="167" t="s">
        <v>78</v>
      </c>
      <c r="H253" s="160">
        <v>16800</v>
      </c>
      <c r="I253" s="160">
        <f>E253*150%</f>
        <v>34500</v>
      </c>
      <c r="J253" s="167" t="s">
        <v>78</v>
      </c>
      <c r="K253" s="167" t="s">
        <v>78</v>
      </c>
      <c r="L253" s="160">
        <f t="shared" ref="L253" si="343">H253*150%</f>
        <v>25200</v>
      </c>
      <c r="M253" s="160">
        <f>E253*200%</f>
        <v>46000</v>
      </c>
      <c r="N253" s="167" t="s">
        <v>78</v>
      </c>
      <c r="O253" s="167" t="s">
        <v>78</v>
      </c>
      <c r="P253" s="160">
        <f t="shared" ref="P253" si="344">H253*200%</f>
        <v>33600</v>
      </c>
    </row>
    <row r="254" spans="1:16" s="23" customFormat="1" ht="12" customHeight="1">
      <c r="A254" s="332"/>
      <c r="B254" s="336"/>
      <c r="C254" s="343"/>
      <c r="D254" s="160">
        <v>4</v>
      </c>
      <c r="E254" s="160">
        <v>23000</v>
      </c>
      <c r="F254" s="167" t="s">
        <v>78</v>
      </c>
      <c r="G254" s="167" t="s">
        <v>78</v>
      </c>
      <c r="H254" s="160">
        <v>16800</v>
      </c>
      <c r="I254" s="160">
        <f>E254*150%</f>
        <v>34500</v>
      </c>
      <c r="J254" s="167" t="s">
        <v>78</v>
      </c>
      <c r="K254" s="167" t="s">
        <v>78</v>
      </c>
      <c r="L254" s="160">
        <f>H254*150%</f>
        <v>25200</v>
      </c>
      <c r="M254" s="160">
        <f>E254*200%</f>
        <v>46000</v>
      </c>
      <c r="N254" s="167" t="s">
        <v>78</v>
      </c>
      <c r="O254" s="167" t="s">
        <v>78</v>
      </c>
      <c r="P254" s="160">
        <f>H254*200%</f>
        <v>33600</v>
      </c>
    </row>
    <row r="255" spans="1:16" s="23" customFormat="1" ht="12" customHeight="1">
      <c r="A255" s="332"/>
      <c r="B255" s="336"/>
      <c r="C255" s="344"/>
      <c r="D255" s="160">
        <v>5</v>
      </c>
      <c r="E255" s="160" t="s">
        <v>78</v>
      </c>
      <c r="F255" s="167" t="s">
        <v>78</v>
      </c>
      <c r="G255" s="167" t="s">
        <v>78</v>
      </c>
      <c r="H255" s="160">
        <v>16600</v>
      </c>
      <c r="I255" s="160" t="s">
        <v>78</v>
      </c>
      <c r="J255" s="167" t="s">
        <v>78</v>
      </c>
      <c r="K255" s="167" t="s">
        <v>78</v>
      </c>
      <c r="L255" s="160">
        <f>H255*150%</f>
        <v>24900</v>
      </c>
      <c r="M255" s="160" t="s">
        <v>78</v>
      </c>
      <c r="N255" s="167" t="s">
        <v>78</v>
      </c>
      <c r="O255" s="167" t="s">
        <v>78</v>
      </c>
      <c r="P255" s="160">
        <f>H255*200%</f>
        <v>33200</v>
      </c>
    </row>
    <row r="256" spans="1:16" s="23" customFormat="1" ht="12" customHeight="1">
      <c r="A256" s="332"/>
      <c r="B256" s="336"/>
      <c r="C256" s="171">
        <v>520501</v>
      </c>
      <c r="D256" s="160">
        <v>6</v>
      </c>
      <c r="E256" s="160" t="s">
        <v>78</v>
      </c>
      <c r="F256" s="167" t="s">
        <v>78</v>
      </c>
      <c r="G256" s="167" t="s">
        <v>78</v>
      </c>
      <c r="H256" s="160">
        <v>15400</v>
      </c>
      <c r="I256" s="160" t="s">
        <v>78</v>
      </c>
      <c r="J256" s="167" t="s">
        <v>78</v>
      </c>
      <c r="K256" s="167" t="s">
        <v>78</v>
      </c>
      <c r="L256" s="160">
        <f>H256*150%</f>
        <v>23100</v>
      </c>
      <c r="M256" s="160" t="s">
        <v>78</v>
      </c>
      <c r="N256" s="167" t="s">
        <v>78</v>
      </c>
      <c r="O256" s="167" t="s">
        <v>78</v>
      </c>
      <c r="P256" s="160">
        <f>H256*200%</f>
        <v>30800</v>
      </c>
    </row>
    <row r="257" spans="1:16" s="23" customFormat="1">
      <c r="A257" s="322">
        <v>57</v>
      </c>
      <c r="B257" s="320" t="s">
        <v>303</v>
      </c>
      <c r="C257" s="322">
        <v>550300</v>
      </c>
      <c r="D257" s="160">
        <v>1</v>
      </c>
      <c r="E257" s="103">
        <v>26360</v>
      </c>
      <c r="F257" s="167" t="s">
        <v>78</v>
      </c>
      <c r="G257" s="167" t="s">
        <v>78</v>
      </c>
      <c r="H257" s="105">
        <v>26360</v>
      </c>
      <c r="I257" s="160">
        <f>E257*150%</f>
        <v>39540</v>
      </c>
      <c r="J257" s="167" t="s">
        <v>78</v>
      </c>
      <c r="K257" s="167" t="s">
        <v>78</v>
      </c>
      <c r="L257" s="160">
        <f>H257*150%</f>
        <v>39540</v>
      </c>
      <c r="M257" s="160">
        <f>E257*200%</f>
        <v>52720</v>
      </c>
      <c r="N257" s="167" t="s">
        <v>78</v>
      </c>
      <c r="O257" s="167" t="s">
        <v>78</v>
      </c>
      <c r="P257" s="160">
        <f>H257*200%</f>
        <v>52720</v>
      </c>
    </row>
    <row r="258" spans="1:16" s="23" customFormat="1">
      <c r="A258" s="332"/>
      <c r="B258" s="336"/>
      <c r="C258" s="332"/>
      <c r="D258" s="160">
        <v>2</v>
      </c>
      <c r="E258" s="160">
        <v>18400</v>
      </c>
      <c r="F258" s="167" t="s">
        <v>78</v>
      </c>
      <c r="G258" s="167" t="s">
        <v>78</v>
      </c>
      <c r="H258" s="167">
        <v>17500</v>
      </c>
      <c r="I258" s="160">
        <f t="shared" ref="I258" si="345">E258*150%</f>
        <v>27600</v>
      </c>
      <c r="J258" s="167" t="s">
        <v>78</v>
      </c>
      <c r="K258" s="167" t="s">
        <v>78</v>
      </c>
      <c r="L258" s="160">
        <f t="shared" ref="L258" si="346">H258*150%</f>
        <v>26250</v>
      </c>
      <c r="M258" s="160">
        <f t="shared" ref="M258" si="347">E258*200%</f>
        <v>36800</v>
      </c>
      <c r="N258" s="167" t="s">
        <v>78</v>
      </c>
      <c r="O258" s="167" t="s">
        <v>78</v>
      </c>
      <c r="P258" s="160">
        <f t="shared" ref="P258" si="348">H258*200%</f>
        <v>35000</v>
      </c>
    </row>
    <row r="259" spans="1:16" s="23" customFormat="1">
      <c r="A259" s="332"/>
      <c r="B259" s="336"/>
      <c r="C259" s="332"/>
      <c r="D259" s="160">
        <v>3</v>
      </c>
      <c r="E259" s="160">
        <v>18100</v>
      </c>
      <c r="F259" s="167" t="s">
        <v>78</v>
      </c>
      <c r="G259" s="167" t="s">
        <v>78</v>
      </c>
      <c r="H259" s="167">
        <v>17200</v>
      </c>
      <c r="I259" s="160">
        <f t="shared" ref="I259" si="349">E259*150%</f>
        <v>27150</v>
      </c>
      <c r="J259" s="167" t="s">
        <v>78</v>
      </c>
      <c r="K259" s="167" t="s">
        <v>78</v>
      </c>
      <c r="L259" s="160">
        <f t="shared" ref="L259" si="350">H259*150%</f>
        <v>25800</v>
      </c>
      <c r="M259" s="160">
        <f t="shared" ref="M259" si="351">E259*200%</f>
        <v>36200</v>
      </c>
      <c r="N259" s="167" t="s">
        <v>78</v>
      </c>
      <c r="O259" s="167" t="s">
        <v>78</v>
      </c>
      <c r="P259" s="160">
        <f t="shared" ref="P259" si="352">H259*200%</f>
        <v>34400</v>
      </c>
    </row>
    <row r="260" spans="1:16" s="23" customFormat="1">
      <c r="A260" s="332"/>
      <c r="B260" s="336"/>
      <c r="C260" s="332"/>
      <c r="D260" s="160">
        <v>4</v>
      </c>
      <c r="E260" s="160">
        <v>17500</v>
      </c>
      <c r="F260" s="167" t="s">
        <v>78</v>
      </c>
      <c r="G260" s="167" t="s">
        <v>78</v>
      </c>
      <c r="H260" s="167">
        <v>16600</v>
      </c>
      <c r="I260" s="160">
        <f t="shared" si="337"/>
        <v>26250</v>
      </c>
      <c r="J260" s="167" t="s">
        <v>78</v>
      </c>
      <c r="K260" s="167" t="s">
        <v>78</v>
      </c>
      <c r="L260" s="160">
        <f t="shared" si="338"/>
        <v>24900</v>
      </c>
      <c r="M260" s="160">
        <f t="shared" si="339"/>
        <v>35000</v>
      </c>
      <c r="N260" s="167" t="s">
        <v>78</v>
      </c>
      <c r="O260" s="167" t="s">
        <v>78</v>
      </c>
      <c r="P260" s="160">
        <f t="shared" si="340"/>
        <v>33200</v>
      </c>
    </row>
    <row r="261" spans="1:16" s="23" customFormat="1">
      <c r="A261" s="323"/>
      <c r="B261" s="321"/>
      <c r="C261" s="323"/>
      <c r="D261" s="160">
        <v>5</v>
      </c>
      <c r="E261" s="160" t="s">
        <v>78</v>
      </c>
      <c r="F261" s="167" t="s">
        <v>78</v>
      </c>
      <c r="G261" s="167" t="s">
        <v>78</v>
      </c>
      <c r="H261" s="167">
        <v>16600</v>
      </c>
      <c r="I261" s="160" t="s">
        <v>78</v>
      </c>
      <c r="J261" s="167" t="s">
        <v>78</v>
      </c>
      <c r="K261" s="167" t="s">
        <v>78</v>
      </c>
      <c r="L261" s="160">
        <f t="shared" si="338"/>
        <v>24900</v>
      </c>
      <c r="M261" s="160" t="s">
        <v>78</v>
      </c>
      <c r="N261" s="167" t="s">
        <v>78</v>
      </c>
      <c r="O261" s="167" t="s">
        <v>78</v>
      </c>
      <c r="P261" s="160">
        <f t="shared" si="340"/>
        <v>33200</v>
      </c>
    </row>
    <row r="262" spans="1:16" s="23" customFormat="1">
      <c r="A262" s="322">
        <v>58</v>
      </c>
      <c r="B262" s="320" t="s">
        <v>305</v>
      </c>
      <c r="C262" s="322">
        <v>550300</v>
      </c>
      <c r="D262" s="160">
        <v>1</v>
      </c>
      <c r="E262" s="103">
        <v>26360</v>
      </c>
      <c r="F262" s="167" t="s">
        <v>78</v>
      </c>
      <c r="G262" s="167" t="s">
        <v>78</v>
      </c>
      <c r="H262" s="105">
        <v>26360</v>
      </c>
      <c r="I262" s="160">
        <f>E262*150%</f>
        <v>39540</v>
      </c>
      <c r="J262" s="167" t="s">
        <v>78</v>
      </c>
      <c r="K262" s="167" t="s">
        <v>78</v>
      </c>
      <c r="L262" s="160">
        <f>H262*150%</f>
        <v>39540</v>
      </c>
      <c r="M262" s="160">
        <f>E262*200%</f>
        <v>52720</v>
      </c>
      <c r="N262" s="167" t="s">
        <v>78</v>
      </c>
      <c r="O262" s="167" t="s">
        <v>78</v>
      </c>
      <c r="P262" s="160">
        <f>H262*200%</f>
        <v>52720</v>
      </c>
    </row>
    <row r="263" spans="1:16" s="23" customFormat="1">
      <c r="A263" s="332"/>
      <c r="B263" s="336"/>
      <c r="C263" s="332"/>
      <c r="D263" s="160">
        <v>2</v>
      </c>
      <c r="E263" s="160">
        <v>18400</v>
      </c>
      <c r="F263" s="167" t="s">
        <v>78</v>
      </c>
      <c r="G263" s="167" t="s">
        <v>78</v>
      </c>
      <c r="H263" s="167">
        <v>17500</v>
      </c>
      <c r="I263" s="160">
        <f t="shared" ref="I263" si="353">E263*150%</f>
        <v>27600</v>
      </c>
      <c r="J263" s="167" t="s">
        <v>78</v>
      </c>
      <c r="K263" s="167" t="s">
        <v>78</v>
      </c>
      <c r="L263" s="160">
        <f t="shared" ref="L263" si="354">H263*150%</f>
        <v>26250</v>
      </c>
      <c r="M263" s="160">
        <f t="shared" ref="M263" si="355">E263*200%</f>
        <v>36800</v>
      </c>
      <c r="N263" s="167" t="s">
        <v>78</v>
      </c>
      <c r="O263" s="167" t="s">
        <v>78</v>
      </c>
      <c r="P263" s="160">
        <f t="shared" ref="P263" si="356">H263*200%</f>
        <v>35000</v>
      </c>
    </row>
    <row r="264" spans="1:16" s="23" customFormat="1">
      <c r="A264" s="332"/>
      <c r="B264" s="336"/>
      <c r="C264" s="332"/>
      <c r="D264" s="160">
        <v>3</v>
      </c>
      <c r="E264" s="160">
        <v>18100</v>
      </c>
      <c r="F264" s="167" t="s">
        <v>78</v>
      </c>
      <c r="G264" s="167" t="s">
        <v>78</v>
      </c>
      <c r="H264" s="167">
        <v>17200</v>
      </c>
      <c r="I264" s="160">
        <f t="shared" ref="I264" si="357">E264*150%</f>
        <v>27150</v>
      </c>
      <c r="J264" s="167" t="s">
        <v>78</v>
      </c>
      <c r="K264" s="167" t="s">
        <v>78</v>
      </c>
      <c r="L264" s="160">
        <f t="shared" ref="L264" si="358">H264*150%</f>
        <v>25800</v>
      </c>
      <c r="M264" s="160">
        <f t="shared" ref="M264" si="359">E264*200%</f>
        <v>36200</v>
      </c>
      <c r="N264" s="167" t="s">
        <v>78</v>
      </c>
      <c r="O264" s="167" t="s">
        <v>78</v>
      </c>
      <c r="P264" s="160">
        <f t="shared" ref="P264" si="360">H264*200%</f>
        <v>34400</v>
      </c>
    </row>
    <row r="265" spans="1:16" s="23" customFormat="1">
      <c r="A265" s="332"/>
      <c r="B265" s="336"/>
      <c r="C265" s="332"/>
      <c r="D265" s="160">
        <v>4</v>
      </c>
      <c r="E265" s="160">
        <v>17500</v>
      </c>
      <c r="F265" s="167" t="s">
        <v>78</v>
      </c>
      <c r="G265" s="167" t="s">
        <v>78</v>
      </c>
      <c r="H265" s="167">
        <v>16600</v>
      </c>
      <c r="I265" s="160">
        <f t="shared" si="337"/>
        <v>26250</v>
      </c>
      <c r="J265" s="167" t="s">
        <v>78</v>
      </c>
      <c r="K265" s="167" t="s">
        <v>78</v>
      </c>
      <c r="L265" s="160">
        <f t="shared" si="338"/>
        <v>24900</v>
      </c>
      <c r="M265" s="160">
        <f t="shared" si="339"/>
        <v>35000</v>
      </c>
      <c r="N265" s="167" t="s">
        <v>78</v>
      </c>
      <c r="O265" s="167" t="s">
        <v>78</v>
      </c>
      <c r="P265" s="160">
        <f t="shared" si="340"/>
        <v>33200</v>
      </c>
    </row>
    <row r="266" spans="1:16" s="23" customFormat="1">
      <c r="A266" s="323"/>
      <c r="B266" s="321"/>
      <c r="C266" s="323"/>
      <c r="D266" s="160">
        <v>5</v>
      </c>
      <c r="E266" s="160" t="s">
        <v>78</v>
      </c>
      <c r="F266" s="167" t="s">
        <v>78</v>
      </c>
      <c r="G266" s="167" t="s">
        <v>78</v>
      </c>
      <c r="H266" s="167">
        <v>16600</v>
      </c>
      <c r="I266" s="160" t="s">
        <v>78</v>
      </c>
      <c r="J266" s="167" t="s">
        <v>78</v>
      </c>
      <c r="K266" s="167" t="s">
        <v>78</v>
      </c>
      <c r="L266" s="160">
        <f t="shared" si="338"/>
        <v>24900</v>
      </c>
      <c r="M266" s="160" t="s">
        <v>78</v>
      </c>
      <c r="N266" s="167" t="s">
        <v>78</v>
      </c>
      <c r="O266" s="167" t="s">
        <v>78</v>
      </c>
      <c r="P266" s="160">
        <f t="shared" si="340"/>
        <v>33200</v>
      </c>
    </row>
    <row r="267" spans="1:16" ht="12.75" customHeight="1">
      <c r="A267" s="351" t="s">
        <v>201</v>
      </c>
      <c r="B267" s="329"/>
      <c r="C267" s="329"/>
      <c r="D267" s="330"/>
      <c r="E267" s="330"/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1"/>
    </row>
    <row r="268" spans="1:16" s="23" customFormat="1" ht="12.75" customHeight="1">
      <c r="A268" s="322">
        <v>59</v>
      </c>
      <c r="B268" s="320" t="s">
        <v>309</v>
      </c>
      <c r="C268" s="322">
        <v>531100</v>
      </c>
      <c r="D268" s="160">
        <v>1</v>
      </c>
      <c r="E268" s="103">
        <v>30000</v>
      </c>
      <c r="F268" s="167" t="s">
        <v>78</v>
      </c>
      <c r="G268" s="167" t="s">
        <v>78</v>
      </c>
      <c r="H268" s="167" t="s">
        <v>78</v>
      </c>
      <c r="I268" s="160">
        <f t="shared" ref="I268:I275" si="361">E268*150%</f>
        <v>45000</v>
      </c>
      <c r="J268" s="167" t="s">
        <v>78</v>
      </c>
      <c r="K268" s="167" t="s">
        <v>78</v>
      </c>
      <c r="L268" s="167" t="s">
        <v>78</v>
      </c>
      <c r="M268" s="160">
        <f t="shared" ref="M268:M275" si="362">E268*200%</f>
        <v>60000</v>
      </c>
      <c r="N268" s="167" t="s">
        <v>78</v>
      </c>
      <c r="O268" s="167" t="s">
        <v>78</v>
      </c>
      <c r="P268" s="167" t="s">
        <v>78</v>
      </c>
    </row>
    <row r="269" spans="1:16" s="23" customFormat="1" ht="12.75" customHeight="1">
      <c r="A269" s="332"/>
      <c r="B269" s="336"/>
      <c r="C269" s="332"/>
      <c r="D269" s="160">
        <v>2</v>
      </c>
      <c r="E269" s="160">
        <v>28900</v>
      </c>
      <c r="F269" s="167" t="s">
        <v>78</v>
      </c>
      <c r="G269" s="167" t="s">
        <v>78</v>
      </c>
      <c r="H269" s="167" t="s">
        <v>78</v>
      </c>
      <c r="I269" s="160">
        <f t="shared" ref="I269" si="363">E269*150%</f>
        <v>43350</v>
      </c>
      <c r="J269" s="167" t="s">
        <v>78</v>
      </c>
      <c r="K269" s="167" t="s">
        <v>78</v>
      </c>
      <c r="L269" s="167" t="s">
        <v>78</v>
      </c>
      <c r="M269" s="160">
        <f t="shared" ref="M269" si="364">E269*200%</f>
        <v>57800</v>
      </c>
      <c r="N269" s="167" t="s">
        <v>78</v>
      </c>
      <c r="O269" s="167" t="s">
        <v>78</v>
      </c>
      <c r="P269" s="167" t="s">
        <v>78</v>
      </c>
    </row>
    <row r="270" spans="1:16" s="23" customFormat="1" ht="12.75" customHeight="1">
      <c r="A270" s="332"/>
      <c r="B270" s="336"/>
      <c r="C270" s="332"/>
      <c r="D270" s="160">
        <v>3</v>
      </c>
      <c r="E270" s="160">
        <v>28700</v>
      </c>
      <c r="F270" s="167" t="s">
        <v>78</v>
      </c>
      <c r="G270" s="167" t="s">
        <v>78</v>
      </c>
      <c r="H270" s="167" t="s">
        <v>78</v>
      </c>
      <c r="I270" s="160">
        <f t="shared" ref="I270" si="365">E270*150%</f>
        <v>43050</v>
      </c>
      <c r="J270" s="167" t="s">
        <v>78</v>
      </c>
      <c r="K270" s="167" t="s">
        <v>78</v>
      </c>
      <c r="L270" s="167" t="s">
        <v>78</v>
      </c>
      <c r="M270" s="160">
        <f t="shared" ref="M270" si="366">E270*200%</f>
        <v>57400</v>
      </c>
      <c r="N270" s="167" t="s">
        <v>78</v>
      </c>
      <c r="O270" s="167" t="s">
        <v>78</v>
      </c>
      <c r="P270" s="167" t="s">
        <v>78</v>
      </c>
    </row>
    <row r="271" spans="1:16" s="23" customFormat="1">
      <c r="A271" s="323"/>
      <c r="B271" s="321"/>
      <c r="C271" s="323"/>
      <c r="D271" s="160">
        <v>4</v>
      </c>
      <c r="E271" s="160">
        <v>27800</v>
      </c>
      <c r="F271" s="167" t="s">
        <v>78</v>
      </c>
      <c r="G271" s="167" t="s">
        <v>78</v>
      </c>
      <c r="H271" s="167" t="s">
        <v>78</v>
      </c>
      <c r="I271" s="160">
        <f t="shared" si="361"/>
        <v>41700</v>
      </c>
      <c r="J271" s="167" t="s">
        <v>78</v>
      </c>
      <c r="K271" s="167" t="s">
        <v>78</v>
      </c>
      <c r="L271" s="167" t="s">
        <v>78</v>
      </c>
      <c r="M271" s="160">
        <f t="shared" si="362"/>
        <v>55600</v>
      </c>
      <c r="N271" s="167" t="s">
        <v>78</v>
      </c>
      <c r="O271" s="167" t="s">
        <v>78</v>
      </c>
      <c r="P271" s="167" t="s">
        <v>78</v>
      </c>
    </row>
    <row r="272" spans="1:16" s="23" customFormat="1">
      <c r="A272" s="322">
        <v>60</v>
      </c>
      <c r="B272" s="320" t="s">
        <v>172</v>
      </c>
      <c r="C272" s="322">
        <v>532300</v>
      </c>
      <c r="D272" s="160">
        <v>1</v>
      </c>
      <c r="E272" s="103">
        <v>30000</v>
      </c>
      <c r="F272" s="167" t="s">
        <v>78</v>
      </c>
      <c r="G272" s="167" t="s">
        <v>78</v>
      </c>
      <c r="H272" s="167" t="s">
        <v>78</v>
      </c>
      <c r="I272" s="160">
        <f t="shared" si="361"/>
        <v>45000</v>
      </c>
      <c r="J272" s="167" t="s">
        <v>78</v>
      </c>
      <c r="K272" s="167" t="s">
        <v>78</v>
      </c>
      <c r="L272" s="167" t="s">
        <v>78</v>
      </c>
      <c r="M272" s="160">
        <f t="shared" si="362"/>
        <v>60000</v>
      </c>
      <c r="N272" s="167" t="s">
        <v>78</v>
      </c>
      <c r="O272" s="167" t="s">
        <v>78</v>
      </c>
      <c r="P272" s="167" t="s">
        <v>78</v>
      </c>
    </row>
    <row r="273" spans="1:16" s="23" customFormat="1">
      <c r="A273" s="332"/>
      <c r="B273" s="336"/>
      <c r="C273" s="332"/>
      <c r="D273" s="160">
        <v>2</v>
      </c>
      <c r="E273" s="160">
        <v>28000</v>
      </c>
      <c r="F273" s="167" t="s">
        <v>78</v>
      </c>
      <c r="G273" s="167" t="s">
        <v>78</v>
      </c>
      <c r="H273" s="167" t="s">
        <v>78</v>
      </c>
      <c r="I273" s="160">
        <f t="shared" ref="I273" si="367">E273*150%</f>
        <v>42000</v>
      </c>
      <c r="J273" s="167" t="s">
        <v>78</v>
      </c>
      <c r="K273" s="167" t="s">
        <v>78</v>
      </c>
      <c r="L273" s="167" t="s">
        <v>78</v>
      </c>
      <c r="M273" s="160">
        <f t="shared" ref="M273" si="368">E273*200%</f>
        <v>56000</v>
      </c>
      <c r="N273" s="167" t="s">
        <v>78</v>
      </c>
      <c r="O273" s="167" t="s">
        <v>78</v>
      </c>
      <c r="P273" s="167" t="s">
        <v>78</v>
      </c>
    </row>
    <row r="274" spans="1:16" s="23" customFormat="1">
      <c r="A274" s="332"/>
      <c r="B274" s="336"/>
      <c r="C274" s="332"/>
      <c r="D274" s="160">
        <v>3</v>
      </c>
      <c r="E274" s="160">
        <v>27500</v>
      </c>
      <c r="F274" s="167" t="s">
        <v>78</v>
      </c>
      <c r="G274" s="167" t="s">
        <v>78</v>
      </c>
      <c r="H274" s="167" t="s">
        <v>78</v>
      </c>
      <c r="I274" s="160">
        <f t="shared" ref="I274" si="369">E274*150%</f>
        <v>41250</v>
      </c>
      <c r="J274" s="167" t="s">
        <v>78</v>
      </c>
      <c r="K274" s="167" t="s">
        <v>78</v>
      </c>
      <c r="L274" s="167" t="s">
        <v>78</v>
      </c>
      <c r="M274" s="160">
        <f t="shared" ref="M274" si="370">E274*200%</f>
        <v>55000</v>
      </c>
      <c r="N274" s="167" t="s">
        <v>78</v>
      </c>
      <c r="O274" s="167" t="s">
        <v>78</v>
      </c>
      <c r="P274" s="167" t="s">
        <v>78</v>
      </c>
    </row>
    <row r="275" spans="1:16">
      <c r="A275" s="323"/>
      <c r="B275" s="321"/>
      <c r="C275" s="323"/>
      <c r="D275" s="173">
        <v>4</v>
      </c>
      <c r="E275" s="173">
        <v>25700</v>
      </c>
      <c r="F275" s="174" t="s">
        <v>78</v>
      </c>
      <c r="G275" s="174" t="s">
        <v>78</v>
      </c>
      <c r="H275" s="174" t="s">
        <v>78</v>
      </c>
      <c r="I275" s="173">
        <f t="shared" si="361"/>
        <v>38550</v>
      </c>
      <c r="J275" s="174" t="s">
        <v>78</v>
      </c>
      <c r="K275" s="174" t="s">
        <v>78</v>
      </c>
      <c r="L275" s="174" t="s">
        <v>78</v>
      </c>
      <c r="M275" s="173">
        <f t="shared" si="362"/>
        <v>51400</v>
      </c>
      <c r="N275" s="174" t="s">
        <v>78</v>
      </c>
      <c r="O275" s="174" t="s">
        <v>78</v>
      </c>
      <c r="P275" s="174" t="s">
        <v>78</v>
      </c>
    </row>
    <row r="276" spans="1:16" ht="12.75" customHeight="1">
      <c r="A276" s="351" t="s">
        <v>88</v>
      </c>
      <c r="B276" s="329"/>
      <c r="C276" s="329"/>
      <c r="D276" s="330"/>
      <c r="E276" s="330"/>
      <c r="F276" s="330"/>
      <c r="G276" s="330"/>
      <c r="H276" s="330"/>
      <c r="I276" s="330"/>
      <c r="J276" s="330"/>
      <c r="K276" s="330"/>
      <c r="L276" s="330"/>
      <c r="M276" s="330"/>
      <c r="N276" s="330"/>
      <c r="O276" s="330"/>
      <c r="P276" s="331"/>
    </row>
    <row r="277" spans="1:16" s="23" customFormat="1">
      <c r="A277" s="335">
        <v>61</v>
      </c>
      <c r="B277" s="334" t="s">
        <v>8</v>
      </c>
      <c r="C277" s="335">
        <v>530900</v>
      </c>
      <c r="D277" s="169">
        <v>1</v>
      </c>
      <c r="E277" s="103">
        <v>27600</v>
      </c>
      <c r="F277" s="167" t="s">
        <v>78</v>
      </c>
      <c r="G277" s="167" t="s">
        <v>78</v>
      </c>
      <c r="H277" s="167" t="s">
        <v>78</v>
      </c>
      <c r="I277" s="160">
        <f t="shared" ref="I277" si="371">E277*150%</f>
        <v>41400</v>
      </c>
      <c r="J277" s="167" t="s">
        <v>78</v>
      </c>
      <c r="K277" s="167" t="s">
        <v>78</v>
      </c>
      <c r="L277" s="167" t="s">
        <v>78</v>
      </c>
      <c r="M277" s="160">
        <f t="shared" ref="M277" si="372">E277*200%</f>
        <v>55200</v>
      </c>
      <c r="N277" s="167" t="s">
        <v>78</v>
      </c>
      <c r="O277" s="167" t="s">
        <v>78</v>
      </c>
      <c r="P277" s="167" t="s">
        <v>78</v>
      </c>
    </row>
    <row r="278" spans="1:16" s="23" customFormat="1">
      <c r="A278" s="335"/>
      <c r="B278" s="334"/>
      <c r="C278" s="335"/>
      <c r="D278" s="169">
        <v>2</v>
      </c>
      <c r="E278" s="160">
        <v>25100</v>
      </c>
      <c r="F278" s="167" t="s">
        <v>78</v>
      </c>
      <c r="G278" s="167" t="s">
        <v>78</v>
      </c>
      <c r="H278" s="167" t="s">
        <v>78</v>
      </c>
      <c r="I278" s="160">
        <f t="shared" ref="I278" si="373">E278*150%</f>
        <v>37650</v>
      </c>
      <c r="J278" s="167" t="s">
        <v>78</v>
      </c>
      <c r="K278" s="167" t="s">
        <v>78</v>
      </c>
      <c r="L278" s="167" t="s">
        <v>78</v>
      </c>
      <c r="M278" s="160">
        <f t="shared" ref="M278" si="374">E278*200%</f>
        <v>50200</v>
      </c>
      <c r="N278" s="167" t="s">
        <v>78</v>
      </c>
      <c r="O278" s="167" t="s">
        <v>78</v>
      </c>
      <c r="P278" s="167" t="s">
        <v>78</v>
      </c>
    </row>
    <row r="279" spans="1:16" s="23" customFormat="1">
      <c r="A279" s="335"/>
      <c r="B279" s="334"/>
      <c r="C279" s="335"/>
      <c r="D279" s="169">
        <v>3</v>
      </c>
      <c r="E279" s="160">
        <v>23000</v>
      </c>
      <c r="F279" s="167" t="s">
        <v>78</v>
      </c>
      <c r="G279" s="167" t="s">
        <v>78</v>
      </c>
      <c r="H279" s="167" t="s">
        <v>78</v>
      </c>
      <c r="I279" s="160">
        <f t="shared" ref="I279" si="375">E279*150%</f>
        <v>34500</v>
      </c>
      <c r="J279" s="167" t="s">
        <v>78</v>
      </c>
      <c r="K279" s="167" t="s">
        <v>78</v>
      </c>
      <c r="L279" s="167" t="s">
        <v>78</v>
      </c>
      <c r="M279" s="160">
        <f t="shared" ref="M279" si="376">E279*200%</f>
        <v>46000</v>
      </c>
      <c r="N279" s="167" t="s">
        <v>78</v>
      </c>
      <c r="O279" s="167" t="s">
        <v>78</v>
      </c>
      <c r="P279" s="167" t="s">
        <v>78</v>
      </c>
    </row>
    <row r="280" spans="1:16" s="23" customFormat="1">
      <c r="A280" s="335"/>
      <c r="B280" s="334"/>
      <c r="C280" s="335"/>
      <c r="D280" s="169">
        <v>4</v>
      </c>
      <c r="E280" s="160">
        <v>22100</v>
      </c>
      <c r="F280" s="167" t="s">
        <v>78</v>
      </c>
      <c r="G280" s="167" t="s">
        <v>78</v>
      </c>
      <c r="H280" s="167" t="s">
        <v>78</v>
      </c>
      <c r="I280" s="160">
        <f t="shared" ref="I280:I284" si="377">E280*150%</f>
        <v>33150</v>
      </c>
      <c r="J280" s="167" t="s">
        <v>78</v>
      </c>
      <c r="K280" s="167" t="s">
        <v>78</v>
      </c>
      <c r="L280" s="167" t="s">
        <v>78</v>
      </c>
      <c r="M280" s="160">
        <f t="shared" ref="M280:M284" si="378">E280*200%</f>
        <v>44200</v>
      </c>
      <c r="N280" s="167" t="s">
        <v>78</v>
      </c>
      <c r="O280" s="167" t="s">
        <v>78</v>
      </c>
      <c r="P280" s="167" t="s">
        <v>78</v>
      </c>
    </row>
    <row r="281" spans="1:16" s="23" customFormat="1">
      <c r="A281" s="322">
        <v>62</v>
      </c>
      <c r="B281" s="320" t="s">
        <v>7</v>
      </c>
      <c r="C281" s="322">
        <v>531500</v>
      </c>
      <c r="D281" s="160">
        <v>1</v>
      </c>
      <c r="E281" s="103">
        <v>27600</v>
      </c>
      <c r="F281" s="167" t="s">
        <v>78</v>
      </c>
      <c r="G281" s="167" t="s">
        <v>78</v>
      </c>
      <c r="H281" s="105">
        <v>26360</v>
      </c>
      <c r="I281" s="160">
        <f t="shared" ref="I281" si="379">E281*150%</f>
        <v>41400</v>
      </c>
      <c r="J281" s="167" t="s">
        <v>78</v>
      </c>
      <c r="K281" s="167" t="s">
        <v>78</v>
      </c>
      <c r="L281" s="167">
        <f>H281*1.5</f>
        <v>39540</v>
      </c>
      <c r="M281" s="160">
        <f t="shared" ref="M281" si="380">E281*200%</f>
        <v>55200</v>
      </c>
      <c r="N281" s="167" t="s">
        <v>78</v>
      </c>
      <c r="O281" s="167" t="s">
        <v>78</v>
      </c>
      <c r="P281" s="167">
        <f>H281*2</f>
        <v>52720</v>
      </c>
    </row>
    <row r="282" spans="1:16" s="23" customFormat="1">
      <c r="A282" s="332"/>
      <c r="B282" s="336"/>
      <c r="C282" s="332"/>
      <c r="D282" s="160">
        <v>2</v>
      </c>
      <c r="E282" s="160">
        <v>25100</v>
      </c>
      <c r="F282" s="167" t="s">
        <v>78</v>
      </c>
      <c r="G282" s="167" t="s">
        <v>78</v>
      </c>
      <c r="H282" s="167">
        <v>20200</v>
      </c>
      <c r="I282" s="160">
        <f t="shared" ref="I282" si="381">E282*150%</f>
        <v>37650</v>
      </c>
      <c r="J282" s="167" t="s">
        <v>78</v>
      </c>
      <c r="K282" s="167" t="s">
        <v>78</v>
      </c>
      <c r="L282" s="167">
        <f>H282*1.5</f>
        <v>30300</v>
      </c>
      <c r="M282" s="160">
        <f t="shared" ref="M282" si="382">E282*200%</f>
        <v>50200</v>
      </c>
      <c r="N282" s="167" t="s">
        <v>78</v>
      </c>
      <c r="O282" s="167" t="s">
        <v>78</v>
      </c>
      <c r="P282" s="167">
        <f>H282*2</f>
        <v>40400</v>
      </c>
    </row>
    <row r="283" spans="1:16" s="23" customFormat="1">
      <c r="A283" s="332"/>
      <c r="B283" s="336"/>
      <c r="C283" s="332"/>
      <c r="D283" s="160">
        <v>3</v>
      </c>
      <c r="E283" s="160">
        <v>23000</v>
      </c>
      <c r="F283" s="167" t="s">
        <v>78</v>
      </c>
      <c r="G283" s="167" t="s">
        <v>78</v>
      </c>
      <c r="H283" s="167">
        <v>17700</v>
      </c>
      <c r="I283" s="160">
        <f t="shared" ref="I283" si="383">E283*150%</f>
        <v>34500</v>
      </c>
      <c r="J283" s="167" t="s">
        <v>78</v>
      </c>
      <c r="K283" s="167" t="s">
        <v>78</v>
      </c>
      <c r="L283" s="167">
        <f>H283*1.5</f>
        <v>26550</v>
      </c>
      <c r="M283" s="160">
        <f t="shared" ref="M283" si="384">E283*200%</f>
        <v>46000</v>
      </c>
      <c r="N283" s="167" t="s">
        <v>78</v>
      </c>
      <c r="O283" s="167" t="s">
        <v>78</v>
      </c>
      <c r="P283" s="167">
        <f>H283*2</f>
        <v>35400</v>
      </c>
    </row>
    <row r="284" spans="1:16" s="23" customFormat="1">
      <c r="A284" s="332"/>
      <c r="B284" s="336"/>
      <c r="C284" s="332"/>
      <c r="D284" s="160">
        <v>4</v>
      </c>
      <c r="E284" s="160">
        <v>22100</v>
      </c>
      <c r="F284" s="167" t="s">
        <v>78</v>
      </c>
      <c r="G284" s="167" t="s">
        <v>78</v>
      </c>
      <c r="H284" s="167">
        <v>17400</v>
      </c>
      <c r="I284" s="160">
        <f t="shared" si="377"/>
        <v>33150</v>
      </c>
      <c r="J284" s="167" t="s">
        <v>78</v>
      </c>
      <c r="K284" s="167" t="s">
        <v>78</v>
      </c>
      <c r="L284" s="167">
        <f>H284*1.5</f>
        <v>26100</v>
      </c>
      <c r="M284" s="160">
        <f t="shared" si="378"/>
        <v>44200</v>
      </c>
      <c r="N284" s="167" t="s">
        <v>78</v>
      </c>
      <c r="O284" s="167" t="s">
        <v>78</v>
      </c>
      <c r="P284" s="167">
        <f>H284*2</f>
        <v>34800</v>
      </c>
    </row>
    <row r="285" spans="1:16" s="23" customFormat="1">
      <c r="A285" s="283">
        <v>63</v>
      </c>
      <c r="B285" s="282" t="s">
        <v>211</v>
      </c>
      <c r="C285" s="284">
        <v>530200</v>
      </c>
      <c r="D285" s="160">
        <v>1</v>
      </c>
      <c r="E285" s="103">
        <v>26360</v>
      </c>
      <c r="F285" s="167" t="s">
        <v>78</v>
      </c>
      <c r="G285" s="167" t="s">
        <v>78</v>
      </c>
      <c r="H285" s="167" t="s">
        <v>78</v>
      </c>
      <c r="I285" s="160">
        <f>E285*150%</f>
        <v>39540</v>
      </c>
      <c r="J285" s="167" t="s">
        <v>78</v>
      </c>
      <c r="K285" s="167" t="s">
        <v>78</v>
      </c>
      <c r="L285" s="167" t="s">
        <v>78</v>
      </c>
      <c r="M285" s="160">
        <f>E285*200%</f>
        <v>52720</v>
      </c>
      <c r="N285" s="167" t="s">
        <v>78</v>
      </c>
      <c r="O285" s="167" t="s">
        <v>78</v>
      </c>
      <c r="P285" s="167" t="s">
        <v>78</v>
      </c>
    </row>
    <row r="286" spans="1:16">
      <c r="A286" s="372" t="s">
        <v>86</v>
      </c>
      <c r="B286" s="352"/>
      <c r="C286" s="352"/>
      <c r="D286" s="330"/>
      <c r="E286" s="330"/>
      <c r="F286" s="330"/>
      <c r="G286" s="330"/>
      <c r="H286" s="330"/>
      <c r="I286" s="330"/>
      <c r="J286" s="330"/>
      <c r="K286" s="330"/>
      <c r="L286" s="330"/>
      <c r="M286" s="330"/>
      <c r="N286" s="330"/>
      <c r="O286" s="330"/>
      <c r="P286" s="331"/>
    </row>
    <row r="287" spans="1:16" ht="14.25" customHeight="1">
      <c r="A287" s="342">
        <v>64</v>
      </c>
      <c r="B287" s="320" t="s">
        <v>315</v>
      </c>
      <c r="C287" s="322">
        <v>580100</v>
      </c>
      <c r="D287" s="172">
        <v>1</v>
      </c>
      <c r="E287" s="103">
        <v>29100</v>
      </c>
      <c r="F287" s="103">
        <v>29100</v>
      </c>
      <c r="G287" s="174" t="s">
        <v>78</v>
      </c>
      <c r="H287" s="174" t="s">
        <v>78</v>
      </c>
      <c r="I287" s="173">
        <f t="shared" ref="I287" si="385">E287*150%</f>
        <v>43650</v>
      </c>
      <c r="J287" s="173">
        <f>F287*150%</f>
        <v>43650</v>
      </c>
      <c r="K287" s="174" t="s">
        <v>78</v>
      </c>
      <c r="L287" s="174" t="s">
        <v>78</v>
      </c>
      <c r="M287" s="173">
        <f t="shared" ref="M287" si="386">E287*200%</f>
        <v>58200</v>
      </c>
      <c r="N287" s="173">
        <f>F287*200%</f>
        <v>58200</v>
      </c>
      <c r="O287" s="174" t="s">
        <v>78</v>
      </c>
      <c r="P287" s="174" t="s">
        <v>78</v>
      </c>
    </row>
    <row r="288" spans="1:16" ht="14.25" customHeight="1">
      <c r="A288" s="343"/>
      <c r="B288" s="336"/>
      <c r="C288" s="332"/>
      <c r="D288" s="172">
        <v>2</v>
      </c>
      <c r="E288" s="160">
        <v>26800</v>
      </c>
      <c r="F288" s="173">
        <v>23800</v>
      </c>
      <c r="G288" s="174" t="s">
        <v>78</v>
      </c>
      <c r="H288" s="174" t="s">
        <v>78</v>
      </c>
      <c r="I288" s="173">
        <f t="shared" ref="I288" si="387">E288*150%</f>
        <v>40200</v>
      </c>
      <c r="J288" s="173">
        <f t="shared" ref="J288" si="388">F288*150%</f>
        <v>35700</v>
      </c>
      <c r="K288" s="174" t="s">
        <v>78</v>
      </c>
      <c r="L288" s="174" t="s">
        <v>78</v>
      </c>
      <c r="M288" s="173">
        <f t="shared" ref="M288" si="389">E288*200%</f>
        <v>53600</v>
      </c>
      <c r="N288" s="173">
        <f t="shared" ref="N288" si="390">F288*200%</f>
        <v>47600</v>
      </c>
      <c r="O288" s="174" t="s">
        <v>78</v>
      </c>
      <c r="P288" s="174" t="s">
        <v>78</v>
      </c>
    </row>
    <row r="289" spans="1:16" ht="14.25" customHeight="1">
      <c r="A289" s="343"/>
      <c r="B289" s="336"/>
      <c r="C289" s="332"/>
      <c r="D289" s="172">
        <v>3</v>
      </c>
      <c r="E289" s="173">
        <v>26300</v>
      </c>
      <c r="F289" s="173">
        <v>23300</v>
      </c>
      <c r="G289" s="174" t="s">
        <v>78</v>
      </c>
      <c r="H289" s="174" t="s">
        <v>78</v>
      </c>
      <c r="I289" s="173">
        <f t="shared" ref="I289:I290" si="391">E289*150%</f>
        <v>39450</v>
      </c>
      <c r="J289" s="173">
        <f t="shared" ref="J289:J290" si="392">F289*150%</f>
        <v>34950</v>
      </c>
      <c r="K289" s="174" t="s">
        <v>78</v>
      </c>
      <c r="L289" s="174" t="s">
        <v>78</v>
      </c>
      <c r="M289" s="173">
        <f t="shared" ref="M289:M290" si="393">E289*200%</f>
        <v>52600</v>
      </c>
      <c r="N289" s="173">
        <f t="shared" ref="N289:N290" si="394">F289*200%</f>
        <v>46600</v>
      </c>
      <c r="O289" s="174" t="s">
        <v>78</v>
      </c>
      <c r="P289" s="174" t="s">
        <v>78</v>
      </c>
    </row>
    <row r="290" spans="1:16" s="23" customFormat="1">
      <c r="A290" s="343"/>
      <c r="B290" s="336"/>
      <c r="C290" s="332"/>
      <c r="D290" s="169">
        <v>4</v>
      </c>
      <c r="E290" s="160">
        <v>22100</v>
      </c>
      <c r="F290" s="160">
        <v>18900</v>
      </c>
      <c r="G290" s="167" t="s">
        <v>78</v>
      </c>
      <c r="H290" s="167" t="s">
        <v>78</v>
      </c>
      <c r="I290" s="160">
        <f t="shared" si="391"/>
        <v>33150</v>
      </c>
      <c r="J290" s="160">
        <f t="shared" si="392"/>
        <v>28350</v>
      </c>
      <c r="K290" s="167" t="s">
        <v>78</v>
      </c>
      <c r="L290" s="167" t="s">
        <v>78</v>
      </c>
      <c r="M290" s="160">
        <f t="shared" si="393"/>
        <v>44200</v>
      </c>
      <c r="N290" s="160">
        <f t="shared" si="394"/>
        <v>37800</v>
      </c>
      <c r="O290" s="167" t="s">
        <v>78</v>
      </c>
      <c r="P290" s="167" t="s">
        <v>78</v>
      </c>
    </row>
    <row r="291" spans="1:16" ht="12.75" customHeight="1">
      <c r="A291" s="343"/>
      <c r="B291" s="336"/>
      <c r="C291" s="323"/>
      <c r="D291" s="172">
        <v>5</v>
      </c>
      <c r="E291" s="173" t="s">
        <v>78</v>
      </c>
      <c r="F291" s="173">
        <v>17800</v>
      </c>
      <c r="G291" s="174" t="s">
        <v>78</v>
      </c>
      <c r="H291" s="174" t="s">
        <v>78</v>
      </c>
      <c r="I291" s="173" t="s">
        <v>78</v>
      </c>
      <c r="J291" s="173">
        <f>F291*150%</f>
        <v>26700</v>
      </c>
      <c r="K291" s="174" t="s">
        <v>78</v>
      </c>
      <c r="L291" s="174" t="s">
        <v>78</v>
      </c>
      <c r="M291" s="173" t="s">
        <v>78</v>
      </c>
      <c r="N291" s="173">
        <f>F291*200%</f>
        <v>35600</v>
      </c>
      <c r="O291" s="174" t="s">
        <v>78</v>
      </c>
      <c r="P291" s="174" t="s">
        <v>78</v>
      </c>
    </row>
    <row r="292" spans="1:16">
      <c r="A292" s="344"/>
      <c r="B292" s="321"/>
      <c r="C292" s="156">
        <v>521600</v>
      </c>
      <c r="D292" s="172">
        <v>6</v>
      </c>
      <c r="E292" s="173" t="s">
        <v>78</v>
      </c>
      <c r="F292" s="174" t="s">
        <v>78</v>
      </c>
      <c r="G292" s="173">
        <v>16600</v>
      </c>
      <c r="H292" s="174" t="s">
        <v>78</v>
      </c>
      <c r="I292" s="173" t="s">
        <v>78</v>
      </c>
      <c r="J292" s="174" t="s">
        <v>78</v>
      </c>
      <c r="K292" s="173">
        <f>G292*150%</f>
        <v>24900</v>
      </c>
      <c r="L292" s="174" t="s">
        <v>78</v>
      </c>
      <c r="M292" s="173" t="s">
        <v>78</v>
      </c>
      <c r="N292" s="174" t="s">
        <v>78</v>
      </c>
      <c r="O292" s="173">
        <f>G292*200%</f>
        <v>33200</v>
      </c>
      <c r="P292" s="174" t="s">
        <v>78</v>
      </c>
    </row>
    <row r="293" spans="1:16" ht="12.75" customHeight="1">
      <c r="A293" s="342">
        <v>65</v>
      </c>
      <c r="B293" s="320" t="s">
        <v>314</v>
      </c>
      <c r="C293" s="322">
        <v>580100</v>
      </c>
      <c r="D293" s="172">
        <v>1</v>
      </c>
      <c r="E293" s="103">
        <v>29100</v>
      </c>
      <c r="F293" s="103">
        <v>29100</v>
      </c>
      <c r="G293" s="174" t="s">
        <v>78</v>
      </c>
      <c r="H293" s="174" t="s">
        <v>78</v>
      </c>
      <c r="I293" s="173">
        <f t="shared" ref="I293" si="395">E293*150%</f>
        <v>43650</v>
      </c>
      <c r="J293" s="173">
        <f>F293*150%</f>
        <v>43650</v>
      </c>
      <c r="K293" s="174" t="s">
        <v>78</v>
      </c>
      <c r="L293" s="174" t="s">
        <v>78</v>
      </c>
      <c r="M293" s="173">
        <f t="shared" ref="M293" si="396">E293*200%</f>
        <v>58200</v>
      </c>
      <c r="N293" s="173">
        <f>F293*200%</f>
        <v>58200</v>
      </c>
      <c r="O293" s="174" t="s">
        <v>78</v>
      </c>
      <c r="P293" s="174" t="s">
        <v>78</v>
      </c>
    </row>
    <row r="294" spans="1:16" ht="12.75" customHeight="1">
      <c r="A294" s="343"/>
      <c r="B294" s="336"/>
      <c r="C294" s="332"/>
      <c r="D294" s="172">
        <v>2</v>
      </c>
      <c r="E294" s="173">
        <v>26800</v>
      </c>
      <c r="F294" s="173">
        <v>23800</v>
      </c>
      <c r="G294" s="174" t="s">
        <v>78</v>
      </c>
      <c r="H294" s="174" t="s">
        <v>78</v>
      </c>
      <c r="I294" s="173">
        <f t="shared" ref="I294" si="397">E294*150%</f>
        <v>40200</v>
      </c>
      <c r="J294" s="173">
        <f t="shared" ref="J294" si="398">F294*150%</f>
        <v>35700</v>
      </c>
      <c r="K294" s="174" t="s">
        <v>78</v>
      </c>
      <c r="L294" s="174" t="s">
        <v>78</v>
      </c>
      <c r="M294" s="173">
        <f t="shared" ref="M294" si="399">E294*200%</f>
        <v>53600</v>
      </c>
      <c r="N294" s="173">
        <f t="shared" ref="N294" si="400">F294*200%</f>
        <v>47600</v>
      </c>
      <c r="O294" s="174" t="s">
        <v>78</v>
      </c>
      <c r="P294" s="174" t="s">
        <v>78</v>
      </c>
    </row>
    <row r="295" spans="1:16" ht="13.5" customHeight="1">
      <c r="A295" s="343"/>
      <c r="B295" s="336"/>
      <c r="C295" s="332"/>
      <c r="D295" s="172">
        <v>3</v>
      </c>
      <c r="E295" s="173">
        <v>26300</v>
      </c>
      <c r="F295" s="173">
        <v>23300</v>
      </c>
      <c r="G295" s="174" t="s">
        <v>78</v>
      </c>
      <c r="H295" s="174" t="s">
        <v>78</v>
      </c>
      <c r="I295" s="173">
        <f t="shared" ref="I295:I296" si="401">E295*150%</f>
        <v>39450</v>
      </c>
      <c r="J295" s="173">
        <f t="shared" ref="J295:J297" si="402">F295*150%</f>
        <v>34950</v>
      </c>
      <c r="K295" s="174" t="s">
        <v>78</v>
      </c>
      <c r="L295" s="174" t="s">
        <v>78</v>
      </c>
      <c r="M295" s="173">
        <f t="shared" ref="M295:M296" si="403">E295*200%</f>
        <v>52600</v>
      </c>
      <c r="N295" s="173">
        <f t="shared" ref="N295:N297" si="404">F295*200%</f>
        <v>46600</v>
      </c>
      <c r="O295" s="174" t="s">
        <v>78</v>
      </c>
      <c r="P295" s="174" t="s">
        <v>78</v>
      </c>
    </row>
    <row r="296" spans="1:16" s="23" customFormat="1">
      <c r="A296" s="343"/>
      <c r="B296" s="336"/>
      <c r="C296" s="332"/>
      <c r="D296" s="169">
        <v>4</v>
      </c>
      <c r="E296" s="160">
        <v>22100</v>
      </c>
      <c r="F296" s="160">
        <v>18900</v>
      </c>
      <c r="G296" s="167" t="s">
        <v>78</v>
      </c>
      <c r="H296" s="167" t="s">
        <v>78</v>
      </c>
      <c r="I296" s="160">
        <f t="shared" si="401"/>
        <v>33150</v>
      </c>
      <c r="J296" s="160">
        <f t="shared" si="402"/>
        <v>28350</v>
      </c>
      <c r="K296" s="167" t="s">
        <v>78</v>
      </c>
      <c r="L296" s="167" t="s">
        <v>78</v>
      </c>
      <c r="M296" s="160">
        <f t="shared" si="403"/>
        <v>44200</v>
      </c>
      <c r="N296" s="160">
        <f t="shared" si="404"/>
        <v>37800</v>
      </c>
      <c r="O296" s="167" t="s">
        <v>78</v>
      </c>
      <c r="P296" s="167" t="s">
        <v>78</v>
      </c>
    </row>
    <row r="297" spans="1:16" ht="12.75" customHeight="1">
      <c r="A297" s="343"/>
      <c r="B297" s="336"/>
      <c r="C297" s="323"/>
      <c r="D297" s="172">
        <v>5</v>
      </c>
      <c r="E297" s="173" t="s">
        <v>78</v>
      </c>
      <c r="F297" s="173">
        <v>17800</v>
      </c>
      <c r="G297" s="174" t="s">
        <v>78</v>
      </c>
      <c r="H297" s="174" t="s">
        <v>78</v>
      </c>
      <c r="I297" s="173" t="s">
        <v>78</v>
      </c>
      <c r="J297" s="173">
        <f t="shared" si="402"/>
        <v>26700</v>
      </c>
      <c r="K297" s="174" t="s">
        <v>78</v>
      </c>
      <c r="L297" s="174" t="s">
        <v>78</v>
      </c>
      <c r="M297" s="173" t="s">
        <v>78</v>
      </c>
      <c r="N297" s="173">
        <f t="shared" si="404"/>
        <v>35600</v>
      </c>
      <c r="O297" s="174" t="s">
        <v>78</v>
      </c>
      <c r="P297" s="174" t="s">
        <v>78</v>
      </c>
    </row>
    <row r="298" spans="1:16">
      <c r="A298" s="344"/>
      <c r="B298" s="321"/>
      <c r="C298" s="156">
        <v>521600</v>
      </c>
      <c r="D298" s="172">
        <v>6</v>
      </c>
      <c r="E298" s="173" t="s">
        <v>78</v>
      </c>
      <c r="F298" s="174" t="s">
        <v>78</v>
      </c>
      <c r="G298" s="173">
        <v>16600</v>
      </c>
      <c r="H298" s="174" t="s">
        <v>78</v>
      </c>
      <c r="I298" s="173" t="s">
        <v>78</v>
      </c>
      <c r="J298" s="174" t="s">
        <v>78</v>
      </c>
      <c r="K298" s="173">
        <f t="shared" ref="K298" si="405">G298*150%</f>
        <v>24900</v>
      </c>
      <c r="L298" s="174" t="s">
        <v>78</v>
      </c>
      <c r="M298" s="173" t="s">
        <v>78</v>
      </c>
      <c r="N298" s="174" t="s">
        <v>78</v>
      </c>
      <c r="O298" s="173">
        <f t="shared" ref="O298" si="406">G298*200%</f>
        <v>33200</v>
      </c>
      <c r="P298" s="174" t="s">
        <v>78</v>
      </c>
    </row>
    <row r="299" spans="1:16" ht="12.75" customHeight="1">
      <c r="A299" s="342">
        <v>66</v>
      </c>
      <c r="B299" s="320" t="s">
        <v>313</v>
      </c>
      <c r="C299" s="322">
        <v>580100</v>
      </c>
      <c r="D299" s="172">
        <v>1</v>
      </c>
      <c r="E299" s="103">
        <v>27600</v>
      </c>
      <c r="F299" s="103">
        <v>27600</v>
      </c>
      <c r="G299" s="174" t="s">
        <v>78</v>
      </c>
      <c r="H299" s="174" t="s">
        <v>78</v>
      </c>
      <c r="I299" s="173">
        <f t="shared" ref="I299" si="407">E299*150%</f>
        <v>41400</v>
      </c>
      <c r="J299" s="173">
        <f>F299*150%</f>
        <v>41400</v>
      </c>
      <c r="K299" s="174" t="s">
        <v>78</v>
      </c>
      <c r="L299" s="174" t="s">
        <v>78</v>
      </c>
      <c r="M299" s="173">
        <f t="shared" ref="M299" si="408">E299*200%</f>
        <v>55200</v>
      </c>
      <c r="N299" s="173">
        <f>F299*200%</f>
        <v>55200</v>
      </c>
      <c r="O299" s="174" t="s">
        <v>78</v>
      </c>
      <c r="P299" s="174" t="s">
        <v>78</v>
      </c>
    </row>
    <row r="300" spans="1:16" ht="12.75" customHeight="1">
      <c r="A300" s="343"/>
      <c r="B300" s="336"/>
      <c r="C300" s="332"/>
      <c r="D300" s="172">
        <v>2</v>
      </c>
      <c r="E300" s="173">
        <v>24700</v>
      </c>
      <c r="F300" s="173">
        <v>21700</v>
      </c>
      <c r="G300" s="174" t="s">
        <v>78</v>
      </c>
      <c r="H300" s="174" t="s">
        <v>78</v>
      </c>
      <c r="I300" s="173">
        <f t="shared" ref="I300" si="409">E300*150%</f>
        <v>37050</v>
      </c>
      <c r="J300" s="173">
        <f t="shared" ref="J300" si="410">F300*150%</f>
        <v>32550</v>
      </c>
      <c r="K300" s="174" t="s">
        <v>78</v>
      </c>
      <c r="L300" s="174" t="s">
        <v>78</v>
      </c>
      <c r="M300" s="173">
        <f t="shared" ref="M300" si="411">E300*200%</f>
        <v>49400</v>
      </c>
      <c r="N300" s="173">
        <f t="shared" ref="N300" si="412">F300*200%</f>
        <v>43400</v>
      </c>
      <c r="O300" s="174" t="s">
        <v>78</v>
      </c>
      <c r="P300" s="174" t="s">
        <v>78</v>
      </c>
    </row>
    <row r="301" spans="1:16" ht="14.25" customHeight="1">
      <c r="A301" s="343"/>
      <c r="B301" s="336"/>
      <c r="C301" s="332"/>
      <c r="D301" s="172">
        <v>3</v>
      </c>
      <c r="E301" s="173">
        <v>24400</v>
      </c>
      <c r="F301" s="173">
        <v>21400</v>
      </c>
      <c r="G301" s="174" t="s">
        <v>78</v>
      </c>
      <c r="H301" s="174" t="s">
        <v>78</v>
      </c>
      <c r="I301" s="173">
        <f t="shared" ref="I301:I302" si="413">E301*150%</f>
        <v>36600</v>
      </c>
      <c r="J301" s="173">
        <f t="shared" ref="J301:J303" si="414">F301*150%</f>
        <v>32100</v>
      </c>
      <c r="K301" s="174" t="s">
        <v>78</v>
      </c>
      <c r="L301" s="174" t="s">
        <v>78</v>
      </c>
      <c r="M301" s="173">
        <f t="shared" ref="M301:M302" si="415">E301*200%</f>
        <v>48800</v>
      </c>
      <c r="N301" s="173">
        <f t="shared" ref="N301:N303" si="416">F301*200%</f>
        <v>42800</v>
      </c>
      <c r="O301" s="174" t="s">
        <v>78</v>
      </c>
      <c r="P301" s="174" t="s">
        <v>78</v>
      </c>
    </row>
    <row r="302" spans="1:16" s="23" customFormat="1">
      <c r="A302" s="343"/>
      <c r="B302" s="336"/>
      <c r="C302" s="332"/>
      <c r="D302" s="169">
        <v>4</v>
      </c>
      <c r="E302" s="160">
        <v>22100</v>
      </c>
      <c r="F302" s="160">
        <v>18900</v>
      </c>
      <c r="G302" s="167" t="s">
        <v>78</v>
      </c>
      <c r="H302" s="167" t="s">
        <v>78</v>
      </c>
      <c r="I302" s="160">
        <f t="shared" si="413"/>
        <v>33150</v>
      </c>
      <c r="J302" s="160">
        <f t="shared" si="414"/>
        <v>28350</v>
      </c>
      <c r="K302" s="167" t="s">
        <v>78</v>
      </c>
      <c r="L302" s="167" t="s">
        <v>78</v>
      </c>
      <c r="M302" s="160">
        <f t="shared" si="415"/>
        <v>44200</v>
      </c>
      <c r="N302" s="160">
        <f t="shared" si="416"/>
        <v>37800</v>
      </c>
      <c r="O302" s="167" t="s">
        <v>78</v>
      </c>
      <c r="P302" s="167" t="s">
        <v>78</v>
      </c>
    </row>
    <row r="303" spans="1:16" ht="12.75" customHeight="1">
      <c r="A303" s="343"/>
      <c r="B303" s="336"/>
      <c r="C303" s="323"/>
      <c r="D303" s="172">
        <v>5</v>
      </c>
      <c r="E303" s="173" t="s">
        <v>78</v>
      </c>
      <c r="F303" s="173">
        <v>17800</v>
      </c>
      <c r="G303" s="174" t="s">
        <v>78</v>
      </c>
      <c r="H303" s="174" t="s">
        <v>78</v>
      </c>
      <c r="I303" s="173" t="s">
        <v>78</v>
      </c>
      <c r="J303" s="173">
        <f t="shared" si="414"/>
        <v>26700</v>
      </c>
      <c r="K303" s="174" t="s">
        <v>78</v>
      </c>
      <c r="L303" s="174" t="s">
        <v>78</v>
      </c>
      <c r="M303" s="173" t="s">
        <v>78</v>
      </c>
      <c r="N303" s="173">
        <f t="shared" si="416"/>
        <v>35600</v>
      </c>
      <c r="O303" s="174" t="s">
        <v>78</v>
      </c>
      <c r="P303" s="174" t="s">
        <v>78</v>
      </c>
    </row>
    <row r="304" spans="1:16">
      <c r="A304" s="344"/>
      <c r="B304" s="321"/>
      <c r="C304" s="160">
        <v>521600</v>
      </c>
      <c r="D304" s="172">
        <v>6</v>
      </c>
      <c r="E304" s="173" t="s">
        <v>78</v>
      </c>
      <c r="F304" s="174" t="s">
        <v>78</v>
      </c>
      <c r="G304" s="173">
        <v>16600</v>
      </c>
      <c r="H304" s="174" t="s">
        <v>78</v>
      </c>
      <c r="I304" s="173" t="s">
        <v>78</v>
      </c>
      <c r="J304" s="174" t="s">
        <v>78</v>
      </c>
      <c r="K304" s="173">
        <f t="shared" ref="K304" si="417">G304*150%</f>
        <v>24900</v>
      </c>
      <c r="L304" s="174" t="s">
        <v>78</v>
      </c>
      <c r="M304" s="173" t="s">
        <v>78</v>
      </c>
      <c r="N304" s="174" t="s">
        <v>78</v>
      </c>
      <c r="O304" s="173">
        <f t="shared" ref="O304" si="418">G304*200%</f>
        <v>33200</v>
      </c>
      <c r="P304" s="174" t="s">
        <v>78</v>
      </c>
    </row>
    <row r="305" spans="1:16" ht="15.75" customHeight="1">
      <c r="A305" s="322">
        <v>67</v>
      </c>
      <c r="B305" s="320" t="s">
        <v>312</v>
      </c>
      <c r="C305" s="342">
        <v>580100</v>
      </c>
      <c r="D305" s="174">
        <v>1</v>
      </c>
      <c r="E305" s="105">
        <v>26360</v>
      </c>
      <c r="F305" s="105">
        <v>26360</v>
      </c>
      <c r="G305" s="174" t="s">
        <v>78</v>
      </c>
      <c r="H305" s="174" t="s">
        <v>78</v>
      </c>
      <c r="I305" s="173">
        <f>E305*150%</f>
        <v>39540</v>
      </c>
      <c r="J305" s="173">
        <f>F305*150%</f>
        <v>39540</v>
      </c>
      <c r="K305" s="173" t="s">
        <v>78</v>
      </c>
      <c r="L305" s="174" t="s">
        <v>78</v>
      </c>
      <c r="M305" s="173">
        <f>E305*200%</f>
        <v>52720</v>
      </c>
      <c r="N305" s="173">
        <f>F305*200%</f>
        <v>52720</v>
      </c>
      <c r="O305" s="173" t="s">
        <v>78</v>
      </c>
      <c r="P305" s="174" t="s">
        <v>78</v>
      </c>
    </row>
    <row r="306" spans="1:16" ht="15.75" customHeight="1">
      <c r="A306" s="332"/>
      <c r="B306" s="336"/>
      <c r="C306" s="343"/>
      <c r="D306" s="174">
        <v>2</v>
      </c>
      <c r="E306" s="174">
        <v>23500</v>
      </c>
      <c r="F306" s="174">
        <v>19900</v>
      </c>
      <c r="G306" s="174" t="s">
        <v>78</v>
      </c>
      <c r="H306" s="174" t="s">
        <v>78</v>
      </c>
      <c r="I306" s="173">
        <f t="shared" ref="I306" si="419">E306*150%</f>
        <v>35250</v>
      </c>
      <c r="J306" s="173">
        <f t="shared" ref="J306" si="420">F306*150%</f>
        <v>29850</v>
      </c>
      <c r="K306" s="173" t="s">
        <v>78</v>
      </c>
      <c r="L306" s="174" t="s">
        <v>78</v>
      </c>
      <c r="M306" s="173">
        <f t="shared" ref="M306" si="421">E306*200%</f>
        <v>47000</v>
      </c>
      <c r="N306" s="173">
        <f>F306*200%</f>
        <v>39800</v>
      </c>
      <c r="O306" s="173" t="s">
        <v>78</v>
      </c>
      <c r="P306" s="174" t="s">
        <v>78</v>
      </c>
    </row>
    <row r="307" spans="1:16" ht="14.25" customHeight="1">
      <c r="A307" s="332"/>
      <c r="B307" s="336"/>
      <c r="C307" s="343"/>
      <c r="D307" s="174">
        <v>3</v>
      </c>
      <c r="E307" s="174">
        <v>23000</v>
      </c>
      <c r="F307" s="174">
        <v>19200</v>
      </c>
      <c r="G307" s="174" t="s">
        <v>78</v>
      </c>
      <c r="H307" s="174" t="s">
        <v>78</v>
      </c>
      <c r="I307" s="173">
        <f t="shared" ref="I307:I313" si="422">E307*150%</f>
        <v>34500</v>
      </c>
      <c r="J307" s="173">
        <f t="shared" ref="J307:J313" si="423">F307*150%</f>
        <v>28800</v>
      </c>
      <c r="K307" s="173" t="s">
        <v>78</v>
      </c>
      <c r="L307" s="174" t="s">
        <v>78</v>
      </c>
      <c r="M307" s="173">
        <f t="shared" ref="M307:M313" si="424">E307*200%</f>
        <v>46000</v>
      </c>
      <c r="N307" s="173">
        <f>F307*200%</f>
        <v>38400</v>
      </c>
      <c r="O307" s="173" t="s">
        <v>78</v>
      </c>
      <c r="P307" s="174" t="s">
        <v>78</v>
      </c>
    </row>
    <row r="308" spans="1:16" s="23" customFormat="1">
      <c r="A308" s="332"/>
      <c r="B308" s="336"/>
      <c r="C308" s="343"/>
      <c r="D308" s="169">
        <v>4</v>
      </c>
      <c r="E308" s="160">
        <v>22100</v>
      </c>
      <c r="F308" s="160">
        <v>18900</v>
      </c>
      <c r="G308" s="167" t="s">
        <v>78</v>
      </c>
      <c r="H308" s="167" t="s">
        <v>78</v>
      </c>
      <c r="I308" s="160">
        <f t="shared" si="422"/>
        <v>33150</v>
      </c>
      <c r="J308" s="160">
        <f t="shared" si="423"/>
        <v>28350</v>
      </c>
      <c r="K308" s="167" t="s">
        <v>78</v>
      </c>
      <c r="L308" s="167" t="s">
        <v>78</v>
      </c>
      <c r="M308" s="160">
        <f t="shared" si="424"/>
        <v>44200</v>
      </c>
      <c r="N308" s="160">
        <f t="shared" ref="N308" si="425">F308*200%</f>
        <v>37800</v>
      </c>
      <c r="O308" s="167" t="s">
        <v>78</v>
      </c>
      <c r="P308" s="167" t="s">
        <v>78</v>
      </c>
    </row>
    <row r="309" spans="1:16" ht="15" customHeight="1">
      <c r="A309" s="323"/>
      <c r="B309" s="321"/>
      <c r="C309" s="344"/>
      <c r="D309" s="174">
        <v>5</v>
      </c>
      <c r="E309" s="174" t="s">
        <v>78</v>
      </c>
      <c r="F309" s="174" t="s">
        <v>78</v>
      </c>
      <c r="G309" s="174">
        <v>15300</v>
      </c>
      <c r="H309" s="174" t="s">
        <v>78</v>
      </c>
      <c r="I309" s="173" t="s">
        <v>78</v>
      </c>
      <c r="J309" s="174" t="s">
        <v>78</v>
      </c>
      <c r="K309" s="173">
        <f t="shared" ref="K309" si="426">G309*150%</f>
        <v>22950</v>
      </c>
      <c r="L309" s="174" t="s">
        <v>78</v>
      </c>
      <c r="M309" s="173" t="s">
        <v>78</v>
      </c>
      <c r="N309" s="174" t="s">
        <v>78</v>
      </c>
      <c r="O309" s="173">
        <f t="shared" ref="O309" si="427">G309*200%</f>
        <v>30600</v>
      </c>
      <c r="P309" s="174" t="s">
        <v>78</v>
      </c>
    </row>
    <row r="310" spans="1:16" ht="13.5" customHeight="1">
      <c r="A310" s="322">
        <v>68</v>
      </c>
      <c r="B310" s="320" t="s">
        <v>311</v>
      </c>
      <c r="C310" s="342">
        <v>580100</v>
      </c>
      <c r="D310" s="174">
        <v>1</v>
      </c>
      <c r="E310" s="105">
        <v>27600</v>
      </c>
      <c r="F310" s="105">
        <v>27600</v>
      </c>
      <c r="G310" s="174" t="s">
        <v>78</v>
      </c>
      <c r="H310" s="174" t="s">
        <v>78</v>
      </c>
      <c r="I310" s="173">
        <f t="shared" ref="I310" si="428">E310*150%</f>
        <v>41400</v>
      </c>
      <c r="J310" s="173">
        <f>F310*150%</f>
        <v>41400</v>
      </c>
      <c r="K310" s="173" t="s">
        <v>78</v>
      </c>
      <c r="L310" s="174" t="s">
        <v>78</v>
      </c>
      <c r="M310" s="173">
        <f t="shared" ref="M310" si="429">E310*200%</f>
        <v>55200</v>
      </c>
      <c r="N310" s="173">
        <f>F310*200%</f>
        <v>55200</v>
      </c>
      <c r="O310" s="173" t="s">
        <v>78</v>
      </c>
      <c r="P310" s="174" t="s">
        <v>78</v>
      </c>
    </row>
    <row r="311" spans="1:16" ht="13.5" customHeight="1">
      <c r="A311" s="332"/>
      <c r="B311" s="336"/>
      <c r="C311" s="343"/>
      <c r="D311" s="174">
        <v>2</v>
      </c>
      <c r="E311" s="174">
        <v>24700</v>
      </c>
      <c r="F311" s="174">
        <v>21700</v>
      </c>
      <c r="G311" s="174" t="s">
        <v>78</v>
      </c>
      <c r="H311" s="174" t="s">
        <v>78</v>
      </c>
      <c r="I311" s="173">
        <f t="shared" ref="I311" si="430">E311*150%</f>
        <v>37050</v>
      </c>
      <c r="J311" s="173">
        <f t="shared" ref="J311" si="431">F311*150%</f>
        <v>32550</v>
      </c>
      <c r="K311" s="173" t="s">
        <v>78</v>
      </c>
      <c r="L311" s="174" t="s">
        <v>78</v>
      </c>
      <c r="M311" s="173">
        <f t="shared" ref="M311" si="432">E311*200%</f>
        <v>49400</v>
      </c>
      <c r="N311" s="173">
        <f>F311*200%</f>
        <v>43400</v>
      </c>
      <c r="O311" s="173" t="s">
        <v>78</v>
      </c>
      <c r="P311" s="174" t="s">
        <v>78</v>
      </c>
    </row>
    <row r="312" spans="1:16" ht="13.5" customHeight="1">
      <c r="A312" s="332"/>
      <c r="B312" s="336"/>
      <c r="C312" s="343"/>
      <c r="D312" s="174">
        <v>3</v>
      </c>
      <c r="E312" s="174">
        <v>24400</v>
      </c>
      <c r="F312" s="174">
        <v>21400</v>
      </c>
      <c r="G312" s="174" t="s">
        <v>78</v>
      </c>
      <c r="H312" s="174" t="s">
        <v>78</v>
      </c>
      <c r="I312" s="173">
        <f t="shared" si="422"/>
        <v>36600</v>
      </c>
      <c r="J312" s="173">
        <f t="shared" si="423"/>
        <v>32100</v>
      </c>
      <c r="K312" s="173" t="s">
        <v>78</v>
      </c>
      <c r="L312" s="174" t="s">
        <v>78</v>
      </c>
      <c r="M312" s="173">
        <f t="shared" si="424"/>
        <v>48800</v>
      </c>
      <c r="N312" s="173">
        <f>F312*200%</f>
        <v>42800</v>
      </c>
      <c r="O312" s="173" t="s">
        <v>78</v>
      </c>
      <c r="P312" s="174" t="s">
        <v>78</v>
      </c>
    </row>
    <row r="313" spans="1:16" s="23" customFormat="1">
      <c r="A313" s="332"/>
      <c r="B313" s="336"/>
      <c r="C313" s="343"/>
      <c r="D313" s="169">
        <v>4</v>
      </c>
      <c r="E313" s="160">
        <v>22100</v>
      </c>
      <c r="F313" s="160">
        <v>18900</v>
      </c>
      <c r="G313" s="167" t="s">
        <v>78</v>
      </c>
      <c r="H313" s="167" t="s">
        <v>78</v>
      </c>
      <c r="I313" s="160">
        <f t="shared" si="422"/>
        <v>33150</v>
      </c>
      <c r="J313" s="160">
        <f t="shared" si="423"/>
        <v>28350</v>
      </c>
      <c r="K313" s="167" t="s">
        <v>78</v>
      </c>
      <c r="L313" s="167" t="s">
        <v>78</v>
      </c>
      <c r="M313" s="160">
        <f t="shared" si="424"/>
        <v>44200</v>
      </c>
      <c r="N313" s="160">
        <f t="shared" ref="N313" si="433">F313*200%</f>
        <v>37800</v>
      </c>
      <c r="O313" s="167" t="s">
        <v>78</v>
      </c>
      <c r="P313" s="167" t="s">
        <v>78</v>
      </c>
    </row>
    <row r="314" spans="1:16" ht="18.75" customHeight="1">
      <c r="A314" s="323"/>
      <c r="B314" s="321"/>
      <c r="C314" s="344"/>
      <c r="D314" s="174">
        <v>5</v>
      </c>
      <c r="E314" s="174" t="s">
        <v>78</v>
      </c>
      <c r="F314" s="174" t="s">
        <v>78</v>
      </c>
      <c r="G314" s="174">
        <v>17600</v>
      </c>
      <c r="H314" s="174" t="s">
        <v>78</v>
      </c>
      <c r="I314" s="173" t="s">
        <v>78</v>
      </c>
      <c r="J314" s="174" t="s">
        <v>78</v>
      </c>
      <c r="K314" s="173">
        <f t="shared" ref="K314" si="434">G314*150%</f>
        <v>26400</v>
      </c>
      <c r="L314" s="174" t="s">
        <v>78</v>
      </c>
      <c r="M314" s="173" t="s">
        <v>78</v>
      </c>
      <c r="N314" s="174" t="s">
        <v>78</v>
      </c>
      <c r="O314" s="173">
        <f t="shared" ref="O314" si="435">G314*200%</f>
        <v>35200</v>
      </c>
      <c r="P314" s="174" t="s">
        <v>78</v>
      </c>
    </row>
    <row r="315" spans="1:16" s="23" customFormat="1">
      <c r="A315" s="335">
        <v>69</v>
      </c>
      <c r="B315" s="334" t="s">
        <v>99</v>
      </c>
      <c r="C315" s="335">
        <v>580700</v>
      </c>
      <c r="D315" s="169">
        <v>1</v>
      </c>
      <c r="E315" s="103">
        <v>26360</v>
      </c>
      <c r="F315" s="103">
        <v>26360</v>
      </c>
      <c r="G315" s="167" t="s">
        <v>78</v>
      </c>
      <c r="H315" s="167" t="s">
        <v>78</v>
      </c>
      <c r="I315" s="160">
        <f>E315*150%</f>
        <v>39540</v>
      </c>
      <c r="J315" s="160">
        <f>F315*150%</f>
        <v>39540</v>
      </c>
      <c r="K315" s="167" t="s">
        <v>78</v>
      </c>
      <c r="L315" s="167" t="s">
        <v>78</v>
      </c>
      <c r="M315" s="160">
        <f>E315*200%</f>
        <v>52720</v>
      </c>
      <c r="N315" s="160">
        <f>F315*200%</f>
        <v>52720</v>
      </c>
      <c r="O315" s="167" t="s">
        <v>78</v>
      </c>
      <c r="P315" s="167" t="s">
        <v>78</v>
      </c>
    </row>
    <row r="316" spans="1:16" s="23" customFormat="1">
      <c r="A316" s="335"/>
      <c r="B316" s="334"/>
      <c r="C316" s="335"/>
      <c r="D316" s="169">
        <v>2</v>
      </c>
      <c r="E316" s="160">
        <v>24700</v>
      </c>
      <c r="F316" s="160">
        <v>21100</v>
      </c>
      <c r="G316" s="167" t="s">
        <v>78</v>
      </c>
      <c r="H316" s="167" t="s">
        <v>78</v>
      </c>
      <c r="I316" s="160">
        <f t="shared" ref="I316" si="436">E316*150%</f>
        <v>37050</v>
      </c>
      <c r="J316" s="160">
        <f t="shared" ref="J316" si="437">F316*150%</f>
        <v>31650</v>
      </c>
      <c r="K316" s="167" t="s">
        <v>78</v>
      </c>
      <c r="L316" s="167" t="s">
        <v>78</v>
      </c>
      <c r="M316" s="160">
        <f t="shared" ref="M316" si="438">E316*200%</f>
        <v>49400</v>
      </c>
      <c r="N316" s="160">
        <f t="shared" ref="N316" si="439">F316*200%</f>
        <v>42200</v>
      </c>
      <c r="O316" s="167" t="s">
        <v>78</v>
      </c>
      <c r="P316" s="167" t="s">
        <v>78</v>
      </c>
    </row>
    <row r="317" spans="1:16" s="23" customFormat="1">
      <c r="A317" s="335"/>
      <c r="B317" s="334"/>
      <c r="C317" s="335"/>
      <c r="D317" s="169">
        <v>3</v>
      </c>
      <c r="E317" s="160">
        <v>22400</v>
      </c>
      <c r="F317" s="160">
        <v>18600</v>
      </c>
      <c r="G317" s="167" t="s">
        <v>78</v>
      </c>
      <c r="H317" s="167" t="s">
        <v>78</v>
      </c>
      <c r="I317" s="160">
        <f t="shared" ref="I317" si="440">E317*150%</f>
        <v>33600</v>
      </c>
      <c r="J317" s="160">
        <f t="shared" ref="J317" si="441">F317*150%</f>
        <v>27900</v>
      </c>
      <c r="K317" s="167" t="s">
        <v>78</v>
      </c>
      <c r="L317" s="167" t="s">
        <v>78</v>
      </c>
      <c r="M317" s="160">
        <f t="shared" ref="M317" si="442">E317*200%</f>
        <v>44800</v>
      </c>
      <c r="N317" s="160">
        <f t="shared" ref="N317" si="443">F317*200%</f>
        <v>37200</v>
      </c>
      <c r="O317" s="167" t="s">
        <v>78</v>
      </c>
      <c r="P317" s="167" t="s">
        <v>78</v>
      </c>
    </row>
    <row r="318" spans="1:16" s="23" customFormat="1">
      <c r="A318" s="335"/>
      <c r="B318" s="334"/>
      <c r="C318" s="335"/>
      <c r="D318" s="169">
        <v>4</v>
      </c>
      <c r="E318" s="160">
        <v>20700</v>
      </c>
      <c r="F318" s="160">
        <v>17700</v>
      </c>
      <c r="G318" s="167" t="s">
        <v>78</v>
      </c>
      <c r="H318" s="167" t="s">
        <v>78</v>
      </c>
      <c r="I318" s="160">
        <f t="shared" ref="I318:I324" si="444">E318*150%</f>
        <v>31050</v>
      </c>
      <c r="J318" s="160">
        <f t="shared" ref="J318:J333" si="445">F318*150%</f>
        <v>26550</v>
      </c>
      <c r="K318" s="167" t="s">
        <v>78</v>
      </c>
      <c r="L318" s="167" t="s">
        <v>78</v>
      </c>
      <c r="M318" s="160">
        <f t="shared" ref="M318:M332" si="446">E318*200%</f>
        <v>41400</v>
      </c>
      <c r="N318" s="160">
        <f t="shared" ref="N318:N333" si="447">F318*200%</f>
        <v>35400</v>
      </c>
      <c r="O318" s="167" t="s">
        <v>78</v>
      </c>
      <c r="P318" s="167" t="s">
        <v>78</v>
      </c>
    </row>
    <row r="319" spans="1:16" s="23" customFormat="1">
      <c r="A319" s="335"/>
      <c r="B319" s="334"/>
      <c r="C319" s="335"/>
      <c r="D319" s="169">
        <v>5</v>
      </c>
      <c r="E319" s="160" t="s">
        <v>78</v>
      </c>
      <c r="F319" s="160">
        <v>17500</v>
      </c>
      <c r="G319" s="167" t="s">
        <v>78</v>
      </c>
      <c r="H319" s="167" t="s">
        <v>78</v>
      </c>
      <c r="I319" s="160" t="s">
        <v>78</v>
      </c>
      <c r="J319" s="160">
        <f t="shared" si="445"/>
        <v>26250</v>
      </c>
      <c r="K319" s="167" t="s">
        <v>78</v>
      </c>
      <c r="L319" s="167" t="s">
        <v>78</v>
      </c>
      <c r="M319" s="160" t="s">
        <v>78</v>
      </c>
      <c r="N319" s="160">
        <f t="shared" si="447"/>
        <v>35000</v>
      </c>
      <c r="O319" s="167" t="s">
        <v>78</v>
      </c>
      <c r="P319" s="167" t="s">
        <v>78</v>
      </c>
    </row>
    <row r="320" spans="1:16" s="23" customFormat="1">
      <c r="A320" s="280">
        <v>70</v>
      </c>
      <c r="B320" s="281" t="s">
        <v>100</v>
      </c>
      <c r="C320" s="280">
        <v>580400</v>
      </c>
      <c r="D320" s="160">
        <v>1</v>
      </c>
      <c r="E320" s="103">
        <v>26360</v>
      </c>
      <c r="F320" s="103">
        <v>26360</v>
      </c>
      <c r="G320" s="167" t="s">
        <v>78</v>
      </c>
      <c r="H320" s="167" t="s">
        <v>78</v>
      </c>
      <c r="I320" s="160">
        <f>E320*150%</f>
        <v>39540</v>
      </c>
      <c r="J320" s="160">
        <f>F320*150%</f>
        <v>39540</v>
      </c>
      <c r="K320" s="167" t="s">
        <v>78</v>
      </c>
      <c r="L320" s="167" t="s">
        <v>78</v>
      </c>
      <c r="M320" s="160">
        <f>E320*200%</f>
        <v>52720</v>
      </c>
      <c r="N320" s="160">
        <f>F320*200%</f>
        <v>52720</v>
      </c>
      <c r="O320" s="167" t="s">
        <v>78</v>
      </c>
      <c r="P320" s="167" t="s">
        <v>78</v>
      </c>
    </row>
    <row r="321" spans="1:16" s="23" customFormat="1">
      <c r="A321" s="322">
        <v>71</v>
      </c>
      <c r="B321" s="320" t="s">
        <v>101</v>
      </c>
      <c r="C321" s="322">
        <v>580500</v>
      </c>
      <c r="D321" s="160">
        <v>1</v>
      </c>
      <c r="E321" s="103">
        <v>26360</v>
      </c>
      <c r="F321" s="103">
        <v>26360</v>
      </c>
      <c r="G321" s="167" t="s">
        <v>78</v>
      </c>
      <c r="H321" s="167" t="s">
        <v>78</v>
      </c>
      <c r="I321" s="160">
        <f>E321*150%</f>
        <v>39540</v>
      </c>
      <c r="J321" s="160">
        <f>F321*150%</f>
        <v>39540</v>
      </c>
      <c r="K321" s="167" t="s">
        <v>78</v>
      </c>
      <c r="L321" s="167" t="s">
        <v>78</v>
      </c>
      <c r="M321" s="160">
        <f>E321*200%</f>
        <v>52720</v>
      </c>
      <c r="N321" s="160">
        <f>F321*200%</f>
        <v>52720</v>
      </c>
      <c r="O321" s="167" t="s">
        <v>78</v>
      </c>
      <c r="P321" s="167" t="s">
        <v>78</v>
      </c>
    </row>
    <row r="322" spans="1:16" s="23" customFormat="1">
      <c r="A322" s="332"/>
      <c r="B322" s="336"/>
      <c r="C322" s="332"/>
      <c r="D322" s="160">
        <v>2</v>
      </c>
      <c r="E322" s="160">
        <v>24700</v>
      </c>
      <c r="F322" s="160">
        <v>19900</v>
      </c>
      <c r="G322" s="167" t="s">
        <v>78</v>
      </c>
      <c r="H322" s="167" t="s">
        <v>78</v>
      </c>
      <c r="I322" s="160">
        <f t="shared" ref="I322" si="448">E322*150%</f>
        <v>37050</v>
      </c>
      <c r="J322" s="160">
        <f t="shared" ref="J322" si="449">F322*150%</f>
        <v>29850</v>
      </c>
      <c r="K322" s="167" t="s">
        <v>78</v>
      </c>
      <c r="L322" s="167" t="s">
        <v>78</v>
      </c>
      <c r="M322" s="160">
        <f t="shared" ref="M322" si="450">E322*200%</f>
        <v>49400</v>
      </c>
      <c r="N322" s="160">
        <f t="shared" ref="N322" si="451">F322*200%</f>
        <v>39800</v>
      </c>
      <c r="O322" s="167" t="s">
        <v>78</v>
      </c>
      <c r="P322" s="167" t="s">
        <v>78</v>
      </c>
    </row>
    <row r="323" spans="1:16" s="23" customFormat="1">
      <c r="A323" s="332"/>
      <c r="B323" s="336"/>
      <c r="C323" s="332"/>
      <c r="D323" s="160">
        <v>3</v>
      </c>
      <c r="E323" s="160">
        <v>23600</v>
      </c>
      <c r="F323" s="160">
        <v>18600</v>
      </c>
      <c r="G323" s="167" t="s">
        <v>78</v>
      </c>
      <c r="H323" s="167" t="s">
        <v>78</v>
      </c>
      <c r="I323" s="160">
        <f t="shared" ref="I323" si="452">E323*150%</f>
        <v>35400</v>
      </c>
      <c r="J323" s="160">
        <f t="shared" ref="J323" si="453">F323*150%</f>
        <v>27900</v>
      </c>
      <c r="K323" s="167" t="s">
        <v>78</v>
      </c>
      <c r="L323" s="167" t="s">
        <v>78</v>
      </c>
      <c r="M323" s="160">
        <f t="shared" ref="M323" si="454">E323*200%</f>
        <v>47200</v>
      </c>
      <c r="N323" s="160">
        <f t="shared" ref="N323" si="455">F323*200%</f>
        <v>37200</v>
      </c>
      <c r="O323" s="167" t="s">
        <v>78</v>
      </c>
      <c r="P323" s="167" t="s">
        <v>78</v>
      </c>
    </row>
    <row r="324" spans="1:16" s="23" customFormat="1">
      <c r="A324" s="332"/>
      <c r="B324" s="336"/>
      <c r="C324" s="332"/>
      <c r="D324" s="160">
        <v>4</v>
      </c>
      <c r="E324" s="160">
        <v>21000</v>
      </c>
      <c r="F324" s="160">
        <v>18000</v>
      </c>
      <c r="G324" s="167" t="s">
        <v>78</v>
      </c>
      <c r="H324" s="167" t="s">
        <v>78</v>
      </c>
      <c r="I324" s="160">
        <f t="shared" si="444"/>
        <v>31500</v>
      </c>
      <c r="J324" s="160">
        <f t="shared" si="445"/>
        <v>27000</v>
      </c>
      <c r="K324" s="167" t="s">
        <v>78</v>
      </c>
      <c r="L324" s="167" t="s">
        <v>78</v>
      </c>
      <c r="M324" s="160">
        <f t="shared" si="446"/>
        <v>42000</v>
      </c>
      <c r="N324" s="160">
        <f t="shared" si="447"/>
        <v>36000</v>
      </c>
      <c r="O324" s="167" t="s">
        <v>78</v>
      </c>
      <c r="P324" s="167" t="s">
        <v>78</v>
      </c>
    </row>
    <row r="325" spans="1:16" s="23" customFormat="1">
      <c r="A325" s="323"/>
      <c r="B325" s="321"/>
      <c r="C325" s="323"/>
      <c r="D325" s="160">
        <v>5</v>
      </c>
      <c r="E325" s="160" t="s">
        <v>78</v>
      </c>
      <c r="F325" s="160">
        <v>17800</v>
      </c>
      <c r="G325" s="167" t="s">
        <v>78</v>
      </c>
      <c r="H325" s="167" t="s">
        <v>78</v>
      </c>
      <c r="I325" s="160" t="s">
        <v>78</v>
      </c>
      <c r="J325" s="160">
        <f t="shared" si="445"/>
        <v>26700</v>
      </c>
      <c r="K325" s="167" t="s">
        <v>78</v>
      </c>
      <c r="L325" s="167" t="s">
        <v>78</v>
      </c>
      <c r="M325" s="160" t="s">
        <v>78</v>
      </c>
      <c r="N325" s="160">
        <f t="shared" si="447"/>
        <v>35600</v>
      </c>
      <c r="O325" s="167" t="s">
        <v>78</v>
      </c>
      <c r="P325" s="167" t="s">
        <v>78</v>
      </c>
    </row>
    <row r="326" spans="1:16" s="23" customFormat="1">
      <c r="A326" s="280">
        <v>72</v>
      </c>
      <c r="B326" s="281" t="s">
        <v>102</v>
      </c>
      <c r="C326" s="280">
        <v>580300</v>
      </c>
      <c r="D326" s="160">
        <v>1</v>
      </c>
      <c r="E326" s="103">
        <v>26360</v>
      </c>
      <c r="F326" s="103">
        <v>26360</v>
      </c>
      <c r="G326" s="167" t="s">
        <v>78</v>
      </c>
      <c r="H326" s="167" t="s">
        <v>78</v>
      </c>
      <c r="I326" s="160">
        <f t="shared" ref="I326:J329" si="456">E326*150%</f>
        <v>39540</v>
      </c>
      <c r="J326" s="160">
        <f t="shared" si="456"/>
        <v>39540</v>
      </c>
      <c r="K326" s="167" t="s">
        <v>78</v>
      </c>
      <c r="L326" s="167" t="s">
        <v>78</v>
      </c>
      <c r="M326" s="160">
        <f t="shared" ref="M326:N329" si="457">E326*200%</f>
        <v>52720</v>
      </c>
      <c r="N326" s="160">
        <f t="shared" si="457"/>
        <v>52720</v>
      </c>
      <c r="O326" s="167" t="s">
        <v>78</v>
      </c>
      <c r="P326" s="167" t="s">
        <v>78</v>
      </c>
    </row>
    <row r="327" spans="1:16" s="23" customFormat="1">
      <c r="A327" s="280">
        <v>73</v>
      </c>
      <c r="B327" s="281" t="s">
        <v>103</v>
      </c>
      <c r="C327" s="280">
        <v>580800</v>
      </c>
      <c r="D327" s="160">
        <v>1</v>
      </c>
      <c r="E327" s="103">
        <v>26360</v>
      </c>
      <c r="F327" s="103">
        <v>26360</v>
      </c>
      <c r="G327" s="167" t="s">
        <v>78</v>
      </c>
      <c r="H327" s="167" t="s">
        <v>78</v>
      </c>
      <c r="I327" s="160">
        <f t="shared" si="456"/>
        <v>39540</v>
      </c>
      <c r="J327" s="160">
        <f t="shared" si="456"/>
        <v>39540</v>
      </c>
      <c r="K327" s="167" t="s">
        <v>78</v>
      </c>
      <c r="L327" s="167" t="s">
        <v>78</v>
      </c>
      <c r="M327" s="160">
        <f t="shared" si="457"/>
        <v>52720</v>
      </c>
      <c r="N327" s="160">
        <f t="shared" si="457"/>
        <v>52720</v>
      </c>
      <c r="O327" s="167" t="s">
        <v>78</v>
      </c>
      <c r="P327" s="167" t="s">
        <v>78</v>
      </c>
    </row>
    <row r="328" spans="1:16" s="23" customFormat="1">
      <c r="A328" s="280">
        <v>74</v>
      </c>
      <c r="B328" s="281" t="s">
        <v>104</v>
      </c>
      <c r="C328" s="280">
        <v>580600</v>
      </c>
      <c r="D328" s="160">
        <v>1</v>
      </c>
      <c r="E328" s="103">
        <v>26360</v>
      </c>
      <c r="F328" s="103">
        <v>26360</v>
      </c>
      <c r="G328" s="167" t="s">
        <v>78</v>
      </c>
      <c r="H328" s="167" t="s">
        <v>78</v>
      </c>
      <c r="I328" s="160">
        <f t="shared" si="456"/>
        <v>39540</v>
      </c>
      <c r="J328" s="160">
        <f t="shared" si="456"/>
        <v>39540</v>
      </c>
      <c r="K328" s="167" t="s">
        <v>78</v>
      </c>
      <c r="L328" s="167" t="s">
        <v>78</v>
      </c>
      <c r="M328" s="160">
        <f t="shared" si="457"/>
        <v>52720</v>
      </c>
      <c r="N328" s="160">
        <f t="shared" si="457"/>
        <v>52720</v>
      </c>
      <c r="O328" s="167" t="s">
        <v>78</v>
      </c>
      <c r="P328" s="167" t="s">
        <v>78</v>
      </c>
    </row>
    <row r="329" spans="1:16" s="23" customFormat="1">
      <c r="A329" s="374">
        <v>75</v>
      </c>
      <c r="B329" s="362" t="s">
        <v>59</v>
      </c>
      <c r="C329" s="373">
        <v>580200</v>
      </c>
      <c r="D329" s="169">
        <v>1</v>
      </c>
      <c r="E329" s="103">
        <v>26360</v>
      </c>
      <c r="F329" s="103">
        <v>26360</v>
      </c>
      <c r="G329" s="167" t="s">
        <v>78</v>
      </c>
      <c r="H329" s="167" t="s">
        <v>78</v>
      </c>
      <c r="I329" s="160">
        <f t="shared" si="456"/>
        <v>39540</v>
      </c>
      <c r="J329" s="160">
        <f t="shared" si="456"/>
        <v>39540</v>
      </c>
      <c r="K329" s="167" t="s">
        <v>78</v>
      </c>
      <c r="L329" s="167" t="s">
        <v>78</v>
      </c>
      <c r="M329" s="160">
        <f t="shared" si="457"/>
        <v>52720</v>
      </c>
      <c r="N329" s="160">
        <f t="shared" si="457"/>
        <v>52720</v>
      </c>
      <c r="O329" s="167" t="s">
        <v>78</v>
      </c>
      <c r="P329" s="167" t="s">
        <v>78</v>
      </c>
    </row>
    <row r="330" spans="1:16" s="23" customFormat="1">
      <c r="A330" s="374"/>
      <c r="B330" s="362"/>
      <c r="C330" s="373"/>
      <c r="D330" s="169">
        <v>2</v>
      </c>
      <c r="E330" s="160">
        <v>22900</v>
      </c>
      <c r="F330" s="160">
        <v>19300</v>
      </c>
      <c r="G330" s="167" t="s">
        <v>78</v>
      </c>
      <c r="H330" s="167" t="s">
        <v>78</v>
      </c>
      <c r="I330" s="160">
        <f t="shared" ref="I330" si="458">E330*150%</f>
        <v>34350</v>
      </c>
      <c r="J330" s="160">
        <f t="shared" ref="J330" si="459">F330*150%</f>
        <v>28950</v>
      </c>
      <c r="K330" s="167" t="s">
        <v>78</v>
      </c>
      <c r="L330" s="167" t="s">
        <v>78</v>
      </c>
      <c r="M330" s="160">
        <f t="shared" ref="M330" si="460">E330*200%</f>
        <v>45800</v>
      </c>
      <c r="N330" s="160">
        <f t="shared" ref="N330" si="461">F330*200%</f>
        <v>38600</v>
      </c>
      <c r="O330" s="167" t="s">
        <v>78</v>
      </c>
      <c r="P330" s="167" t="s">
        <v>78</v>
      </c>
    </row>
    <row r="331" spans="1:16" s="23" customFormat="1">
      <c r="A331" s="374"/>
      <c r="B331" s="362"/>
      <c r="C331" s="373"/>
      <c r="D331" s="169">
        <v>3</v>
      </c>
      <c r="E331" s="160">
        <v>22400</v>
      </c>
      <c r="F331" s="160">
        <v>18600</v>
      </c>
      <c r="G331" s="167" t="s">
        <v>78</v>
      </c>
      <c r="H331" s="167" t="s">
        <v>78</v>
      </c>
      <c r="I331" s="160">
        <f t="shared" ref="I331" si="462">E331*150%</f>
        <v>33600</v>
      </c>
      <c r="J331" s="160">
        <f t="shared" ref="J331" si="463">F331*150%</f>
        <v>27900</v>
      </c>
      <c r="K331" s="167" t="s">
        <v>78</v>
      </c>
      <c r="L331" s="167" t="s">
        <v>78</v>
      </c>
      <c r="M331" s="160">
        <f t="shared" ref="M331" si="464">E331*200%</f>
        <v>44800</v>
      </c>
      <c r="N331" s="160">
        <f t="shared" ref="N331" si="465">F331*200%</f>
        <v>37200</v>
      </c>
      <c r="O331" s="167" t="s">
        <v>78</v>
      </c>
      <c r="P331" s="167" t="s">
        <v>78</v>
      </c>
    </row>
    <row r="332" spans="1:16" s="23" customFormat="1">
      <c r="A332" s="374"/>
      <c r="B332" s="362"/>
      <c r="C332" s="373"/>
      <c r="D332" s="169">
        <v>4</v>
      </c>
      <c r="E332" s="160">
        <v>21000</v>
      </c>
      <c r="F332" s="160">
        <v>18000</v>
      </c>
      <c r="G332" s="167" t="s">
        <v>78</v>
      </c>
      <c r="H332" s="167" t="s">
        <v>78</v>
      </c>
      <c r="I332" s="160">
        <f>E332*150%</f>
        <v>31500</v>
      </c>
      <c r="J332" s="160">
        <f t="shared" si="445"/>
        <v>27000</v>
      </c>
      <c r="K332" s="167" t="s">
        <v>78</v>
      </c>
      <c r="L332" s="167" t="s">
        <v>78</v>
      </c>
      <c r="M332" s="160">
        <f t="shared" si="446"/>
        <v>42000</v>
      </c>
      <c r="N332" s="160">
        <f t="shared" si="447"/>
        <v>36000</v>
      </c>
      <c r="O332" s="167" t="s">
        <v>78</v>
      </c>
      <c r="P332" s="167" t="s">
        <v>78</v>
      </c>
    </row>
    <row r="333" spans="1:16" s="23" customFormat="1">
      <c r="A333" s="374"/>
      <c r="B333" s="362"/>
      <c r="C333" s="373"/>
      <c r="D333" s="169">
        <v>5</v>
      </c>
      <c r="E333" s="160" t="s">
        <v>78</v>
      </c>
      <c r="F333" s="160">
        <v>16600</v>
      </c>
      <c r="G333" s="167" t="s">
        <v>78</v>
      </c>
      <c r="H333" s="167" t="s">
        <v>78</v>
      </c>
      <c r="I333" s="160" t="s">
        <v>78</v>
      </c>
      <c r="J333" s="160">
        <f t="shared" si="445"/>
        <v>24900</v>
      </c>
      <c r="K333" s="167" t="s">
        <v>78</v>
      </c>
      <c r="L333" s="167" t="s">
        <v>78</v>
      </c>
      <c r="M333" s="160" t="s">
        <v>78</v>
      </c>
      <c r="N333" s="160">
        <f t="shared" si="447"/>
        <v>33200</v>
      </c>
      <c r="O333" s="167" t="s">
        <v>78</v>
      </c>
      <c r="P333" s="167" t="s">
        <v>78</v>
      </c>
    </row>
    <row r="334" spans="1:16" s="23" customFormat="1">
      <c r="A334" s="157">
        <v>76</v>
      </c>
      <c r="B334" s="155" t="s">
        <v>247</v>
      </c>
      <c r="C334" s="163">
        <v>521501</v>
      </c>
      <c r="D334" s="56">
        <v>6</v>
      </c>
      <c r="E334" s="167" t="s">
        <v>78</v>
      </c>
      <c r="F334" s="167" t="s">
        <v>78</v>
      </c>
      <c r="G334" s="167">
        <v>15600</v>
      </c>
      <c r="H334" s="167" t="s">
        <v>78</v>
      </c>
      <c r="I334" s="160" t="s">
        <v>78</v>
      </c>
      <c r="J334" s="167" t="s">
        <v>78</v>
      </c>
      <c r="K334" s="160">
        <f t="shared" ref="K334:K345" si="466">G334*150%</f>
        <v>23400</v>
      </c>
      <c r="L334" s="167" t="s">
        <v>78</v>
      </c>
      <c r="M334" s="160" t="s">
        <v>78</v>
      </c>
      <c r="N334" s="167" t="s">
        <v>78</v>
      </c>
      <c r="O334" s="160">
        <f t="shared" ref="O334:O345" si="467">G334*200%</f>
        <v>31200</v>
      </c>
      <c r="P334" s="167" t="s">
        <v>78</v>
      </c>
    </row>
    <row r="335" spans="1:16" s="23" customFormat="1">
      <c r="A335" s="335">
        <v>77</v>
      </c>
      <c r="B335" s="334" t="s">
        <v>35</v>
      </c>
      <c r="C335" s="335">
        <v>580900</v>
      </c>
      <c r="D335" s="160">
        <v>1</v>
      </c>
      <c r="E335" s="103">
        <v>26360</v>
      </c>
      <c r="F335" s="103">
        <v>26360</v>
      </c>
      <c r="G335" s="167" t="s">
        <v>78</v>
      </c>
      <c r="H335" s="167" t="s">
        <v>78</v>
      </c>
      <c r="I335" s="160">
        <f>E335*150%</f>
        <v>39540</v>
      </c>
      <c r="J335" s="160">
        <f>F335*150%</f>
        <v>39540</v>
      </c>
      <c r="K335" s="167" t="s">
        <v>78</v>
      </c>
      <c r="L335" s="167" t="s">
        <v>78</v>
      </c>
      <c r="M335" s="160">
        <f>E335*200%</f>
        <v>52720</v>
      </c>
      <c r="N335" s="160">
        <f>F335*200%</f>
        <v>52720</v>
      </c>
      <c r="O335" s="167" t="s">
        <v>78</v>
      </c>
      <c r="P335" s="167" t="s">
        <v>78</v>
      </c>
    </row>
    <row r="336" spans="1:16" s="23" customFormat="1">
      <c r="A336" s="335"/>
      <c r="B336" s="334"/>
      <c r="C336" s="335"/>
      <c r="D336" s="160">
        <v>2</v>
      </c>
      <c r="E336" s="160">
        <v>24700</v>
      </c>
      <c r="F336" s="160">
        <v>20000</v>
      </c>
      <c r="G336" s="167" t="s">
        <v>78</v>
      </c>
      <c r="H336" s="167" t="s">
        <v>78</v>
      </c>
      <c r="I336" s="160">
        <f t="shared" ref="I336" si="468">E336*150%</f>
        <v>37050</v>
      </c>
      <c r="J336" s="160">
        <f t="shared" ref="J336" si="469">F336*150%</f>
        <v>30000</v>
      </c>
      <c r="K336" s="167" t="s">
        <v>78</v>
      </c>
      <c r="L336" s="167" t="s">
        <v>78</v>
      </c>
      <c r="M336" s="160">
        <f t="shared" ref="M336" si="470">E336*200%</f>
        <v>49400</v>
      </c>
      <c r="N336" s="160">
        <f t="shared" ref="N336" si="471">F336*200%</f>
        <v>40000</v>
      </c>
      <c r="O336" s="167" t="s">
        <v>78</v>
      </c>
      <c r="P336" s="167" t="s">
        <v>78</v>
      </c>
    </row>
    <row r="337" spans="1:16" s="23" customFormat="1">
      <c r="A337" s="335"/>
      <c r="B337" s="334"/>
      <c r="C337" s="335"/>
      <c r="D337" s="160">
        <v>3</v>
      </c>
      <c r="E337" s="160">
        <v>24400</v>
      </c>
      <c r="F337" s="160">
        <v>19500</v>
      </c>
      <c r="G337" s="167" t="s">
        <v>78</v>
      </c>
      <c r="H337" s="167" t="s">
        <v>78</v>
      </c>
      <c r="I337" s="160">
        <f t="shared" ref="I337" si="472">E337*150%</f>
        <v>36600</v>
      </c>
      <c r="J337" s="160">
        <f t="shared" ref="J337" si="473">F337*150%</f>
        <v>29250</v>
      </c>
      <c r="K337" s="167" t="s">
        <v>78</v>
      </c>
      <c r="L337" s="167" t="s">
        <v>78</v>
      </c>
      <c r="M337" s="160">
        <f t="shared" ref="M337" si="474">E337*200%</f>
        <v>48800</v>
      </c>
      <c r="N337" s="160">
        <f t="shared" ref="N337" si="475">F337*200%</f>
        <v>39000</v>
      </c>
      <c r="O337" s="167" t="s">
        <v>78</v>
      </c>
      <c r="P337" s="167" t="s">
        <v>78</v>
      </c>
    </row>
    <row r="338" spans="1:16" ht="12.75" customHeight="1">
      <c r="A338" s="335"/>
      <c r="B338" s="334"/>
      <c r="C338" s="335"/>
      <c r="D338" s="173">
        <v>4</v>
      </c>
      <c r="E338" s="173">
        <v>19700</v>
      </c>
      <c r="F338" s="173">
        <v>18700</v>
      </c>
      <c r="G338" s="174" t="s">
        <v>78</v>
      </c>
      <c r="H338" s="174" t="s">
        <v>78</v>
      </c>
      <c r="I338" s="173">
        <f t="shared" ref="I338" si="476">E338*150%</f>
        <v>29550</v>
      </c>
      <c r="J338" s="173">
        <f t="shared" ref="J338:J339" si="477">F338*150%</f>
        <v>28050</v>
      </c>
      <c r="K338" s="174" t="s">
        <v>78</v>
      </c>
      <c r="L338" s="174" t="s">
        <v>78</v>
      </c>
      <c r="M338" s="173">
        <f t="shared" ref="M338" si="478">E338*200%</f>
        <v>39400</v>
      </c>
      <c r="N338" s="173">
        <f t="shared" ref="N338:N339" si="479">F338*200%</f>
        <v>37400</v>
      </c>
      <c r="O338" s="174" t="s">
        <v>78</v>
      </c>
      <c r="P338" s="174" t="s">
        <v>78</v>
      </c>
    </row>
    <row r="339" spans="1:16">
      <c r="A339" s="335"/>
      <c r="B339" s="334"/>
      <c r="C339" s="335"/>
      <c r="D339" s="173">
        <v>5</v>
      </c>
      <c r="E339" s="173" t="s">
        <v>78</v>
      </c>
      <c r="F339" s="173">
        <v>16600</v>
      </c>
      <c r="G339" s="174" t="s">
        <v>78</v>
      </c>
      <c r="H339" s="174" t="s">
        <v>78</v>
      </c>
      <c r="I339" s="173" t="s">
        <v>78</v>
      </c>
      <c r="J339" s="173">
        <f t="shared" si="477"/>
        <v>24900</v>
      </c>
      <c r="K339" s="174" t="s">
        <v>78</v>
      </c>
      <c r="L339" s="174" t="s">
        <v>78</v>
      </c>
      <c r="M339" s="173" t="s">
        <v>78</v>
      </c>
      <c r="N339" s="173">
        <f t="shared" si="479"/>
        <v>33200</v>
      </c>
      <c r="O339" s="174" t="s">
        <v>78</v>
      </c>
      <c r="P339" s="174" t="s">
        <v>78</v>
      </c>
    </row>
    <row r="340" spans="1:16">
      <c r="A340" s="335"/>
      <c r="B340" s="334"/>
      <c r="C340" s="167">
        <v>521502</v>
      </c>
      <c r="D340" s="174">
        <v>6</v>
      </c>
      <c r="E340" s="174" t="s">
        <v>78</v>
      </c>
      <c r="F340" s="174" t="s">
        <v>78</v>
      </c>
      <c r="G340" s="174">
        <v>16600</v>
      </c>
      <c r="H340" s="174" t="s">
        <v>78</v>
      </c>
      <c r="I340" s="173" t="s">
        <v>78</v>
      </c>
      <c r="J340" s="174" t="s">
        <v>78</v>
      </c>
      <c r="K340" s="173">
        <f t="shared" si="466"/>
        <v>24900</v>
      </c>
      <c r="L340" s="174" t="s">
        <v>78</v>
      </c>
      <c r="M340" s="173" t="s">
        <v>78</v>
      </c>
      <c r="N340" s="174" t="s">
        <v>78</v>
      </c>
      <c r="O340" s="173">
        <f t="shared" si="467"/>
        <v>33200</v>
      </c>
      <c r="P340" s="174" t="s">
        <v>78</v>
      </c>
    </row>
    <row r="341" spans="1:16" ht="27" customHeight="1">
      <c r="A341" s="160">
        <v>78</v>
      </c>
      <c r="B341" s="159" t="s">
        <v>30</v>
      </c>
      <c r="C341" s="167">
        <v>5621608</v>
      </c>
      <c r="D341" s="174">
        <v>6</v>
      </c>
      <c r="E341" s="174" t="s">
        <v>78</v>
      </c>
      <c r="F341" s="174" t="s">
        <v>78</v>
      </c>
      <c r="G341" s="174">
        <v>15300</v>
      </c>
      <c r="H341" s="174" t="s">
        <v>78</v>
      </c>
      <c r="I341" s="173" t="s">
        <v>78</v>
      </c>
      <c r="J341" s="174" t="s">
        <v>78</v>
      </c>
      <c r="K341" s="173">
        <f t="shared" ref="K341:K342" si="480">G341*150%</f>
        <v>22950</v>
      </c>
      <c r="L341" s="174" t="s">
        <v>78</v>
      </c>
      <c r="M341" s="173" t="s">
        <v>78</v>
      </c>
      <c r="N341" s="174" t="s">
        <v>78</v>
      </c>
      <c r="O341" s="173">
        <f t="shared" ref="O341:O342" si="481">G341*200%</f>
        <v>30600</v>
      </c>
      <c r="P341" s="174" t="s">
        <v>78</v>
      </c>
    </row>
    <row r="342" spans="1:16">
      <c r="A342" s="160">
        <v>79</v>
      </c>
      <c r="B342" s="161" t="s">
        <v>42</v>
      </c>
      <c r="C342" s="164">
        <v>620003</v>
      </c>
      <c r="D342" s="174">
        <v>6</v>
      </c>
      <c r="E342" s="174" t="s">
        <v>78</v>
      </c>
      <c r="F342" s="174" t="s">
        <v>78</v>
      </c>
      <c r="G342" s="174">
        <v>17600</v>
      </c>
      <c r="H342" s="174" t="s">
        <v>78</v>
      </c>
      <c r="I342" s="173" t="s">
        <v>78</v>
      </c>
      <c r="J342" s="174" t="s">
        <v>78</v>
      </c>
      <c r="K342" s="173">
        <f t="shared" si="480"/>
        <v>26400</v>
      </c>
      <c r="L342" s="174" t="s">
        <v>78</v>
      </c>
      <c r="M342" s="173" t="s">
        <v>78</v>
      </c>
      <c r="N342" s="174" t="s">
        <v>78</v>
      </c>
      <c r="O342" s="173">
        <f t="shared" si="481"/>
        <v>35200</v>
      </c>
      <c r="P342" s="174" t="s">
        <v>78</v>
      </c>
    </row>
    <row r="343" spans="1:16" ht="27.75" customHeight="1">
      <c r="A343" s="163">
        <v>80</v>
      </c>
      <c r="B343" s="166" t="s">
        <v>61</v>
      </c>
      <c r="C343" s="163">
        <v>521604</v>
      </c>
      <c r="D343" s="174">
        <v>6</v>
      </c>
      <c r="E343" s="174" t="s">
        <v>78</v>
      </c>
      <c r="F343" s="174" t="s">
        <v>78</v>
      </c>
      <c r="G343" s="174">
        <v>18700</v>
      </c>
      <c r="H343" s="174" t="s">
        <v>78</v>
      </c>
      <c r="I343" s="173" t="s">
        <v>78</v>
      </c>
      <c r="J343" s="174" t="s">
        <v>78</v>
      </c>
      <c r="K343" s="173">
        <f t="shared" si="466"/>
        <v>28050</v>
      </c>
      <c r="L343" s="174" t="s">
        <v>78</v>
      </c>
      <c r="M343" s="173" t="s">
        <v>78</v>
      </c>
      <c r="N343" s="174" t="s">
        <v>78</v>
      </c>
      <c r="O343" s="173">
        <f t="shared" si="467"/>
        <v>37400</v>
      </c>
      <c r="P343" s="174" t="s">
        <v>78</v>
      </c>
    </row>
    <row r="344" spans="1:16">
      <c r="A344" s="163">
        <v>81</v>
      </c>
      <c r="B344" s="166" t="s">
        <v>22</v>
      </c>
      <c r="C344" s="163">
        <v>521603</v>
      </c>
      <c r="D344" s="174">
        <v>6</v>
      </c>
      <c r="E344" s="174" t="s">
        <v>78</v>
      </c>
      <c r="F344" s="174" t="s">
        <v>78</v>
      </c>
      <c r="G344" s="174">
        <v>18600</v>
      </c>
      <c r="H344" s="174" t="s">
        <v>78</v>
      </c>
      <c r="I344" s="173" t="s">
        <v>78</v>
      </c>
      <c r="J344" s="174" t="s">
        <v>78</v>
      </c>
      <c r="K344" s="173">
        <f t="shared" si="466"/>
        <v>27900</v>
      </c>
      <c r="L344" s="174" t="s">
        <v>78</v>
      </c>
      <c r="M344" s="173" t="s">
        <v>78</v>
      </c>
      <c r="N344" s="174" t="s">
        <v>78</v>
      </c>
      <c r="O344" s="173">
        <f t="shared" si="467"/>
        <v>37200</v>
      </c>
      <c r="P344" s="174" t="s">
        <v>78</v>
      </c>
    </row>
    <row r="345" spans="1:16" ht="26.25" customHeight="1">
      <c r="A345" s="163">
        <v>82</v>
      </c>
      <c r="B345" s="166" t="s">
        <v>321</v>
      </c>
      <c r="C345" s="163">
        <v>521607</v>
      </c>
      <c r="D345" s="174">
        <v>6</v>
      </c>
      <c r="E345" s="174" t="s">
        <v>78</v>
      </c>
      <c r="F345" s="174" t="s">
        <v>78</v>
      </c>
      <c r="G345" s="174">
        <v>17600</v>
      </c>
      <c r="H345" s="174" t="s">
        <v>78</v>
      </c>
      <c r="I345" s="173" t="s">
        <v>78</v>
      </c>
      <c r="J345" s="174" t="s">
        <v>78</v>
      </c>
      <c r="K345" s="173">
        <f t="shared" si="466"/>
        <v>26400</v>
      </c>
      <c r="L345" s="174" t="s">
        <v>78</v>
      </c>
      <c r="M345" s="173" t="s">
        <v>78</v>
      </c>
      <c r="N345" s="174" t="s">
        <v>78</v>
      </c>
      <c r="O345" s="173">
        <f t="shared" si="467"/>
        <v>35200</v>
      </c>
      <c r="P345" s="174" t="s">
        <v>78</v>
      </c>
    </row>
    <row r="346" spans="1:16" s="23" customFormat="1">
      <c r="A346" s="357" t="s">
        <v>23</v>
      </c>
      <c r="B346" s="357"/>
      <c r="C346" s="357"/>
      <c r="D346" s="357"/>
      <c r="E346" s="357"/>
      <c r="F346" s="357"/>
      <c r="G346" s="357"/>
      <c r="H346" s="357"/>
      <c r="I346" s="357"/>
      <c r="J346" s="357"/>
      <c r="K346" s="357"/>
      <c r="L346" s="357"/>
      <c r="M346" s="357"/>
      <c r="N346" s="357"/>
      <c r="O346" s="357"/>
      <c r="P346" s="357"/>
    </row>
    <row r="347" spans="1:16" s="23" customFormat="1">
      <c r="A347" s="322">
        <v>83</v>
      </c>
      <c r="B347" s="320" t="s">
        <v>24</v>
      </c>
      <c r="C347" s="322">
        <v>560001</v>
      </c>
      <c r="D347" s="160">
        <v>1</v>
      </c>
      <c r="E347" s="103">
        <v>48000</v>
      </c>
      <c r="F347" s="167" t="s">
        <v>78</v>
      </c>
      <c r="G347" s="167" t="s">
        <v>78</v>
      </c>
      <c r="H347" s="167" t="s">
        <v>78</v>
      </c>
      <c r="I347" s="160">
        <f t="shared" ref="I347" si="482">E347*150%</f>
        <v>72000</v>
      </c>
      <c r="J347" s="167" t="s">
        <v>78</v>
      </c>
      <c r="K347" s="167" t="s">
        <v>78</v>
      </c>
      <c r="L347" s="167" t="s">
        <v>78</v>
      </c>
      <c r="M347" s="160">
        <v>145000</v>
      </c>
      <c r="N347" s="167" t="s">
        <v>78</v>
      </c>
      <c r="O347" s="167" t="s">
        <v>78</v>
      </c>
      <c r="P347" s="167" t="s">
        <v>78</v>
      </c>
    </row>
    <row r="348" spans="1:16" s="23" customFormat="1">
      <c r="A348" s="332"/>
      <c r="B348" s="336"/>
      <c r="C348" s="332"/>
      <c r="D348" s="160">
        <v>2</v>
      </c>
      <c r="E348" s="160">
        <v>46000</v>
      </c>
      <c r="F348" s="167" t="s">
        <v>78</v>
      </c>
      <c r="G348" s="167" t="s">
        <v>78</v>
      </c>
      <c r="H348" s="167" t="s">
        <v>78</v>
      </c>
      <c r="I348" s="160">
        <f t="shared" ref="I348" si="483">E348*150%</f>
        <v>69000</v>
      </c>
      <c r="J348" s="167" t="s">
        <v>78</v>
      </c>
      <c r="K348" s="167" t="s">
        <v>78</v>
      </c>
      <c r="L348" s="167" t="s">
        <v>78</v>
      </c>
      <c r="M348" s="160">
        <v>120000</v>
      </c>
      <c r="N348" s="167" t="s">
        <v>78</v>
      </c>
      <c r="O348" s="167" t="s">
        <v>78</v>
      </c>
      <c r="P348" s="167" t="s">
        <v>78</v>
      </c>
    </row>
    <row r="349" spans="1:16" s="23" customFormat="1">
      <c r="A349" s="332"/>
      <c r="B349" s="336"/>
      <c r="C349" s="332"/>
      <c r="D349" s="160">
        <v>3</v>
      </c>
      <c r="E349" s="160">
        <v>41600</v>
      </c>
      <c r="F349" s="167" t="s">
        <v>78</v>
      </c>
      <c r="G349" s="167" t="s">
        <v>78</v>
      </c>
      <c r="H349" s="167" t="s">
        <v>78</v>
      </c>
      <c r="I349" s="160">
        <f t="shared" ref="I349" si="484">E349*150%</f>
        <v>62400</v>
      </c>
      <c r="J349" s="167" t="s">
        <v>78</v>
      </c>
      <c r="K349" s="167" t="s">
        <v>78</v>
      </c>
      <c r="L349" s="167" t="s">
        <v>78</v>
      </c>
      <c r="M349" s="160">
        <v>90000</v>
      </c>
      <c r="N349" s="167" t="s">
        <v>78</v>
      </c>
      <c r="O349" s="167" t="s">
        <v>78</v>
      </c>
      <c r="P349" s="167" t="s">
        <v>78</v>
      </c>
    </row>
    <row r="350" spans="1:16" s="23" customFormat="1">
      <c r="A350" s="332"/>
      <c r="B350" s="336"/>
      <c r="C350" s="332"/>
      <c r="D350" s="160">
        <v>4</v>
      </c>
      <c r="E350" s="160">
        <v>36200</v>
      </c>
      <c r="F350" s="167" t="s">
        <v>78</v>
      </c>
      <c r="G350" s="167" t="s">
        <v>78</v>
      </c>
      <c r="H350" s="167" t="s">
        <v>78</v>
      </c>
      <c r="I350" s="160">
        <f t="shared" ref="I350:I352" si="485">E350*150%</f>
        <v>54300</v>
      </c>
      <c r="J350" s="167" t="s">
        <v>78</v>
      </c>
      <c r="K350" s="167" t="s">
        <v>78</v>
      </c>
      <c r="L350" s="167" t="s">
        <v>78</v>
      </c>
      <c r="M350" s="160">
        <v>79800</v>
      </c>
      <c r="N350" s="167" t="s">
        <v>78</v>
      </c>
      <c r="O350" s="167" t="s">
        <v>78</v>
      </c>
      <c r="P350" s="167" t="s">
        <v>78</v>
      </c>
    </row>
    <row r="351" spans="1:16" s="23" customFormat="1">
      <c r="A351" s="332"/>
      <c r="B351" s="336"/>
      <c r="C351" s="332"/>
      <c r="D351" s="160">
        <v>5</v>
      </c>
      <c r="E351" s="160">
        <v>36200</v>
      </c>
      <c r="F351" s="167" t="s">
        <v>78</v>
      </c>
      <c r="G351" s="167" t="s">
        <v>78</v>
      </c>
      <c r="H351" s="167" t="s">
        <v>78</v>
      </c>
      <c r="I351" s="160">
        <f t="shared" si="485"/>
        <v>54300</v>
      </c>
      <c r="J351" s="167" t="s">
        <v>78</v>
      </c>
      <c r="K351" s="167" t="s">
        <v>78</v>
      </c>
      <c r="L351" s="167" t="s">
        <v>78</v>
      </c>
      <c r="M351" s="160">
        <v>79800</v>
      </c>
      <c r="N351" s="167" t="s">
        <v>78</v>
      </c>
      <c r="O351" s="167" t="s">
        <v>78</v>
      </c>
      <c r="P351" s="167" t="s">
        <v>78</v>
      </c>
    </row>
    <row r="352" spans="1:16" s="23" customFormat="1">
      <c r="A352" s="332"/>
      <c r="B352" s="336"/>
      <c r="C352" s="332"/>
      <c r="D352" s="160">
        <v>6</v>
      </c>
      <c r="E352" s="160">
        <v>34000</v>
      </c>
      <c r="F352" s="167" t="s">
        <v>78</v>
      </c>
      <c r="G352" s="167" t="s">
        <v>78</v>
      </c>
      <c r="H352" s="167" t="s">
        <v>78</v>
      </c>
      <c r="I352" s="160">
        <f t="shared" si="485"/>
        <v>51000</v>
      </c>
      <c r="J352" s="167" t="s">
        <v>78</v>
      </c>
      <c r="K352" s="167" t="s">
        <v>78</v>
      </c>
      <c r="L352" s="167" t="s">
        <v>78</v>
      </c>
      <c r="M352" s="160">
        <v>75000</v>
      </c>
      <c r="N352" s="167" t="s">
        <v>78</v>
      </c>
      <c r="O352" s="167" t="s">
        <v>78</v>
      </c>
      <c r="P352" s="167" t="s">
        <v>78</v>
      </c>
    </row>
    <row r="353" spans="1:16" s="23" customFormat="1">
      <c r="A353" s="335">
        <v>84</v>
      </c>
      <c r="B353" s="334" t="s">
        <v>25</v>
      </c>
      <c r="C353" s="335">
        <v>560002</v>
      </c>
      <c r="D353" s="169">
        <v>1</v>
      </c>
      <c r="E353" s="103">
        <v>39540</v>
      </c>
      <c r="F353" s="167" t="s">
        <v>78</v>
      </c>
      <c r="G353" s="167" t="s">
        <v>78</v>
      </c>
      <c r="H353" s="167" t="s">
        <v>78</v>
      </c>
      <c r="I353" s="160">
        <f>E353*150%</f>
        <v>59310</v>
      </c>
      <c r="J353" s="167" t="s">
        <v>78</v>
      </c>
      <c r="K353" s="167" t="s">
        <v>78</v>
      </c>
      <c r="L353" s="167" t="s">
        <v>78</v>
      </c>
      <c r="M353" s="160">
        <v>110000</v>
      </c>
      <c r="N353" s="167" t="s">
        <v>78</v>
      </c>
      <c r="O353" s="167" t="s">
        <v>78</v>
      </c>
      <c r="P353" s="167" t="s">
        <v>78</v>
      </c>
    </row>
    <row r="354" spans="1:16" s="23" customFormat="1">
      <c r="A354" s="335"/>
      <c r="B354" s="334"/>
      <c r="C354" s="335"/>
      <c r="D354" s="169">
        <v>2</v>
      </c>
      <c r="E354" s="160">
        <v>38000</v>
      </c>
      <c r="F354" s="167" t="s">
        <v>78</v>
      </c>
      <c r="G354" s="167" t="s">
        <v>78</v>
      </c>
      <c r="H354" s="167" t="s">
        <v>78</v>
      </c>
      <c r="I354" s="160">
        <f t="shared" ref="I354" si="486">E354*150%</f>
        <v>57000</v>
      </c>
      <c r="J354" s="167" t="s">
        <v>78</v>
      </c>
      <c r="K354" s="167" t="s">
        <v>78</v>
      </c>
      <c r="L354" s="167" t="s">
        <v>78</v>
      </c>
      <c r="M354" s="160">
        <v>90000</v>
      </c>
      <c r="N354" s="167" t="s">
        <v>78</v>
      </c>
      <c r="O354" s="167" t="s">
        <v>78</v>
      </c>
      <c r="P354" s="167" t="s">
        <v>78</v>
      </c>
    </row>
    <row r="355" spans="1:16" s="23" customFormat="1">
      <c r="A355" s="335"/>
      <c r="B355" s="334"/>
      <c r="C355" s="335"/>
      <c r="D355" s="169">
        <v>3</v>
      </c>
      <c r="E355" s="160">
        <v>35000</v>
      </c>
      <c r="F355" s="167" t="s">
        <v>78</v>
      </c>
      <c r="G355" s="167" t="s">
        <v>78</v>
      </c>
      <c r="H355" s="167" t="s">
        <v>78</v>
      </c>
      <c r="I355" s="160">
        <f t="shared" ref="I355" si="487">E355*150%</f>
        <v>52500</v>
      </c>
      <c r="J355" s="167" t="s">
        <v>78</v>
      </c>
      <c r="K355" s="167" t="s">
        <v>78</v>
      </c>
      <c r="L355" s="167" t="s">
        <v>78</v>
      </c>
      <c r="M355" s="160">
        <f>E355*200%</f>
        <v>70000</v>
      </c>
      <c r="N355" s="167" t="s">
        <v>78</v>
      </c>
      <c r="O355" s="167" t="s">
        <v>78</v>
      </c>
      <c r="P355" s="167" t="s">
        <v>78</v>
      </c>
    </row>
    <row r="356" spans="1:16" s="23" customFormat="1">
      <c r="A356" s="335"/>
      <c r="B356" s="334"/>
      <c r="C356" s="335"/>
      <c r="D356" s="169">
        <v>4</v>
      </c>
      <c r="E356" s="160">
        <v>29600</v>
      </c>
      <c r="F356" s="167" t="s">
        <v>78</v>
      </c>
      <c r="G356" s="167" t="s">
        <v>78</v>
      </c>
      <c r="H356" s="167" t="s">
        <v>78</v>
      </c>
      <c r="I356" s="160">
        <f t="shared" ref="I356:I373" si="488">E356*150%</f>
        <v>44400</v>
      </c>
      <c r="J356" s="167" t="s">
        <v>78</v>
      </c>
      <c r="K356" s="167" t="s">
        <v>78</v>
      </c>
      <c r="L356" s="167" t="s">
        <v>78</v>
      </c>
      <c r="M356" s="160">
        <f>E356*200%+3700</f>
        <v>62900</v>
      </c>
      <c r="N356" s="167" t="s">
        <v>78</v>
      </c>
      <c r="O356" s="167" t="s">
        <v>78</v>
      </c>
      <c r="P356" s="167" t="s">
        <v>78</v>
      </c>
    </row>
    <row r="357" spans="1:16" s="23" customFormat="1">
      <c r="A357" s="335"/>
      <c r="B357" s="334"/>
      <c r="C357" s="335"/>
      <c r="D357" s="169">
        <v>5</v>
      </c>
      <c r="E357" s="160">
        <v>29600</v>
      </c>
      <c r="F357" s="167" t="s">
        <v>78</v>
      </c>
      <c r="G357" s="167" t="s">
        <v>78</v>
      </c>
      <c r="H357" s="167" t="s">
        <v>78</v>
      </c>
      <c r="I357" s="160">
        <f t="shared" si="488"/>
        <v>44400</v>
      </c>
      <c r="J357" s="167" t="s">
        <v>78</v>
      </c>
      <c r="K357" s="167" t="s">
        <v>78</v>
      </c>
      <c r="L357" s="167" t="s">
        <v>78</v>
      </c>
      <c r="M357" s="160">
        <f>E357*200%+3700</f>
        <v>62900</v>
      </c>
      <c r="N357" s="167" t="s">
        <v>78</v>
      </c>
      <c r="O357" s="167" t="s">
        <v>78</v>
      </c>
      <c r="P357" s="167" t="s">
        <v>78</v>
      </c>
    </row>
    <row r="358" spans="1:16" s="23" customFormat="1">
      <c r="A358" s="335"/>
      <c r="B358" s="334"/>
      <c r="C358" s="335"/>
      <c r="D358" s="169">
        <v>6</v>
      </c>
      <c r="E358" s="160">
        <v>29600</v>
      </c>
      <c r="F358" s="167" t="s">
        <v>78</v>
      </c>
      <c r="G358" s="167" t="s">
        <v>78</v>
      </c>
      <c r="H358" s="167" t="s">
        <v>78</v>
      </c>
      <c r="I358" s="160">
        <f t="shared" si="488"/>
        <v>44400</v>
      </c>
      <c r="J358" s="167" t="s">
        <v>78</v>
      </c>
      <c r="K358" s="167" t="s">
        <v>78</v>
      </c>
      <c r="L358" s="167" t="s">
        <v>78</v>
      </c>
      <c r="M358" s="160">
        <f>E358*200%+3700</f>
        <v>62900</v>
      </c>
      <c r="N358" s="167" t="s">
        <v>78</v>
      </c>
      <c r="O358" s="167" t="s">
        <v>78</v>
      </c>
      <c r="P358" s="167" t="s">
        <v>78</v>
      </c>
    </row>
    <row r="359" spans="1:16" s="23" customFormat="1">
      <c r="A359" s="322">
        <v>85</v>
      </c>
      <c r="B359" s="320" t="s">
        <v>27</v>
      </c>
      <c r="C359" s="322">
        <v>560003</v>
      </c>
      <c r="D359" s="160">
        <v>1</v>
      </c>
      <c r="E359" s="103">
        <v>39540</v>
      </c>
      <c r="F359" s="167" t="s">
        <v>78</v>
      </c>
      <c r="G359" s="167" t="s">
        <v>78</v>
      </c>
      <c r="H359" s="167" t="s">
        <v>78</v>
      </c>
      <c r="I359" s="160">
        <f>E359*150%</f>
        <v>59310</v>
      </c>
      <c r="J359" s="167" t="s">
        <v>78</v>
      </c>
      <c r="K359" s="167" t="s">
        <v>78</v>
      </c>
      <c r="L359" s="167" t="s">
        <v>78</v>
      </c>
      <c r="M359" s="160">
        <f>E359*200%+3600</f>
        <v>82680</v>
      </c>
      <c r="N359" s="167" t="s">
        <v>78</v>
      </c>
      <c r="O359" s="167" t="s">
        <v>78</v>
      </c>
      <c r="P359" s="167" t="s">
        <v>78</v>
      </c>
    </row>
    <row r="360" spans="1:16" s="23" customFormat="1">
      <c r="A360" s="332"/>
      <c r="B360" s="336"/>
      <c r="C360" s="332"/>
      <c r="D360" s="160">
        <v>2</v>
      </c>
      <c r="E360" s="160">
        <v>28800</v>
      </c>
      <c r="F360" s="167" t="s">
        <v>78</v>
      </c>
      <c r="G360" s="167" t="s">
        <v>78</v>
      </c>
      <c r="H360" s="167" t="s">
        <v>78</v>
      </c>
      <c r="I360" s="160">
        <f t="shared" ref="I360" si="489">E360*150%</f>
        <v>43200</v>
      </c>
      <c r="J360" s="167" t="s">
        <v>78</v>
      </c>
      <c r="K360" s="167" t="s">
        <v>78</v>
      </c>
      <c r="L360" s="167" t="s">
        <v>78</v>
      </c>
      <c r="M360" s="160">
        <f>E360*200%+200</f>
        <v>57800</v>
      </c>
      <c r="N360" s="167" t="s">
        <v>78</v>
      </c>
      <c r="O360" s="167" t="s">
        <v>78</v>
      </c>
      <c r="P360" s="167" t="s">
        <v>78</v>
      </c>
    </row>
    <row r="361" spans="1:16" s="23" customFormat="1">
      <c r="A361" s="332"/>
      <c r="B361" s="336"/>
      <c r="C361" s="332"/>
      <c r="D361" s="160">
        <v>3</v>
      </c>
      <c r="E361" s="160">
        <v>26400</v>
      </c>
      <c r="F361" s="167" t="s">
        <v>78</v>
      </c>
      <c r="G361" s="167" t="s">
        <v>78</v>
      </c>
      <c r="H361" s="167" t="s">
        <v>78</v>
      </c>
      <c r="I361" s="160">
        <f t="shared" ref="I361" si="490">E361*150%</f>
        <v>39600</v>
      </c>
      <c r="J361" s="167" t="s">
        <v>78</v>
      </c>
      <c r="K361" s="167" t="s">
        <v>78</v>
      </c>
      <c r="L361" s="167" t="s">
        <v>78</v>
      </c>
      <c r="M361" s="160">
        <f>E361*200%+3700</f>
        <v>56500</v>
      </c>
      <c r="N361" s="167" t="s">
        <v>78</v>
      </c>
      <c r="O361" s="167" t="s">
        <v>78</v>
      </c>
      <c r="P361" s="167" t="s">
        <v>78</v>
      </c>
    </row>
    <row r="362" spans="1:16" s="23" customFormat="1">
      <c r="A362" s="332"/>
      <c r="B362" s="336"/>
      <c r="C362" s="332"/>
      <c r="D362" s="160">
        <v>4</v>
      </c>
      <c r="E362" s="160">
        <v>23600</v>
      </c>
      <c r="F362" s="167" t="s">
        <v>78</v>
      </c>
      <c r="G362" s="167" t="s">
        <v>78</v>
      </c>
      <c r="H362" s="167" t="s">
        <v>78</v>
      </c>
      <c r="I362" s="160">
        <f t="shared" si="488"/>
        <v>35400</v>
      </c>
      <c r="J362" s="167" t="s">
        <v>78</v>
      </c>
      <c r="K362" s="167" t="s">
        <v>78</v>
      </c>
      <c r="L362" s="167" t="s">
        <v>78</v>
      </c>
      <c r="M362" s="160">
        <f>E362*200%+3100</f>
        <v>50300</v>
      </c>
      <c r="N362" s="167" t="s">
        <v>78</v>
      </c>
      <c r="O362" s="167" t="s">
        <v>78</v>
      </c>
      <c r="P362" s="167" t="s">
        <v>78</v>
      </c>
    </row>
    <row r="363" spans="1:16" s="23" customFormat="1">
      <c r="A363" s="332"/>
      <c r="B363" s="336"/>
      <c r="C363" s="332"/>
      <c r="D363" s="160">
        <v>5</v>
      </c>
      <c r="E363" s="160">
        <v>23600</v>
      </c>
      <c r="F363" s="167" t="s">
        <v>78</v>
      </c>
      <c r="G363" s="167" t="s">
        <v>78</v>
      </c>
      <c r="H363" s="167" t="s">
        <v>78</v>
      </c>
      <c r="I363" s="160">
        <f t="shared" si="488"/>
        <v>35400</v>
      </c>
      <c r="J363" s="167" t="s">
        <v>78</v>
      </c>
      <c r="K363" s="167" t="s">
        <v>78</v>
      </c>
      <c r="L363" s="167" t="s">
        <v>78</v>
      </c>
      <c r="M363" s="160">
        <f>E363*200%+3100</f>
        <v>50300</v>
      </c>
      <c r="N363" s="167" t="s">
        <v>78</v>
      </c>
      <c r="O363" s="167" t="s">
        <v>78</v>
      </c>
      <c r="P363" s="167" t="s">
        <v>78</v>
      </c>
    </row>
    <row r="364" spans="1:16" s="23" customFormat="1">
      <c r="A364" s="332"/>
      <c r="B364" s="336"/>
      <c r="C364" s="332"/>
      <c r="D364" s="160">
        <v>6</v>
      </c>
      <c r="E364" s="160">
        <v>23600</v>
      </c>
      <c r="F364" s="167" t="s">
        <v>78</v>
      </c>
      <c r="G364" s="167" t="s">
        <v>78</v>
      </c>
      <c r="H364" s="167" t="s">
        <v>78</v>
      </c>
      <c r="I364" s="160">
        <f t="shared" si="488"/>
        <v>35400</v>
      </c>
      <c r="J364" s="167" t="s">
        <v>78</v>
      </c>
      <c r="K364" s="167" t="s">
        <v>78</v>
      </c>
      <c r="L364" s="167" t="s">
        <v>78</v>
      </c>
      <c r="M364" s="160">
        <f>E364*200%+3100</f>
        <v>50300</v>
      </c>
      <c r="N364" s="167" t="s">
        <v>78</v>
      </c>
      <c r="O364" s="167" t="s">
        <v>78</v>
      </c>
      <c r="P364" s="167" t="s">
        <v>78</v>
      </c>
    </row>
    <row r="365" spans="1:16" s="23" customFormat="1">
      <c r="A365" s="322">
        <v>86</v>
      </c>
      <c r="B365" s="320" t="s">
        <v>26</v>
      </c>
      <c r="C365" s="322">
        <v>560004</v>
      </c>
      <c r="D365" s="160">
        <v>1</v>
      </c>
      <c r="E365" s="103">
        <v>49800</v>
      </c>
      <c r="F365" s="167" t="s">
        <v>78</v>
      </c>
      <c r="G365" s="167" t="s">
        <v>78</v>
      </c>
      <c r="H365" s="167" t="s">
        <v>78</v>
      </c>
      <c r="I365" s="160">
        <f t="shared" si="488"/>
        <v>74700</v>
      </c>
      <c r="J365" s="167" t="s">
        <v>78</v>
      </c>
      <c r="K365" s="167" t="s">
        <v>78</v>
      </c>
      <c r="L365" s="167" t="s">
        <v>78</v>
      </c>
      <c r="M365" s="160">
        <f>E365*200%+50400</f>
        <v>150000</v>
      </c>
      <c r="N365" s="167" t="s">
        <v>78</v>
      </c>
      <c r="O365" s="167" t="s">
        <v>78</v>
      </c>
      <c r="P365" s="167" t="s">
        <v>78</v>
      </c>
    </row>
    <row r="366" spans="1:16" s="23" customFormat="1">
      <c r="A366" s="332"/>
      <c r="B366" s="336"/>
      <c r="C366" s="332"/>
      <c r="D366" s="160">
        <v>2</v>
      </c>
      <c r="E366" s="160">
        <v>48900</v>
      </c>
      <c r="F366" s="167" t="s">
        <v>78</v>
      </c>
      <c r="G366" s="167" t="s">
        <v>78</v>
      </c>
      <c r="H366" s="167" t="s">
        <v>78</v>
      </c>
      <c r="I366" s="160">
        <f t="shared" ref="I366" si="491">E366*150%</f>
        <v>73350</v>
      </c>
      <c r="J366" s="167" t="s">
        <v>78</v>
      </c>
      <c r="K366" s="167" t="s">
        <v>78</v>
      </c>
      <c r="L366" s="167" t="s">
        <v>78</v>
      </c>
      <c r="M366" s="160">
        <f>E366*200%+20600</f>
        <v>118400</v>
      </c>
      <c r="N366" s="167" t="s">
        <v>78</v>
      </c>
      <c r="O366" s="167" t="s">
        <v>78</v>
      </c>
      <c r="P366" s="167" t="s">
        <v>78</v>
      </c>
    </row>
    <row r="367" spans="1:16" s="23" customFormat="1">
      <c r="A367" s="332"/>
      <c r="B367" s="336"/>
      <c r="C367" s="332"/>
      <c r="D367" s="160">
        <v>3</v>
      </c>
      <c r="E367" s="160">
        <v>43100</v>
      </c>
      <c r="F367" s="167" t="s">
        <v>78</v>
      </c>
      <c r="G367" s="167" t="s">
        <v>78</v>
      </c>
      <c r="H367" s="167" t="s">
        <v>78</v>
      </c>
      <c r="I367" s="160">
        <f t="shared" ref="I367" si="492">E367*150%</f>
        <v>64650</v>
      </c>
      <c r="J367" s="167" t="s">
        <v>78</v>
      </c>
      <c r="K367" s="167" t="s">
        <v>78</v>
      </c>
      <c r="L367" s="167" t="s">
        <v>78</v>
      </c>
      <c r="M367" s="160">
        <f>E367*200%+6400</f>
        <v>92600</v>
      </c>
      <c r="N367" s="167" t="s">
        <v>78</v>
      </c>
      <c r="O367" s="167" t="s">
        <v>78</v>
      </c>
      <c r="P367" s="167" t="s">
        <v>78</v>
      </c>
    </row>
    <row r="368" spans="1:16" s="23" customFormat="1">
      <c r="A368" s="332"/>
      <c r="B368" s="336"/>
      <c r="C368" s="332"/>
      <c r="D368" s="160">
        <v>4</v>
      </c>
      <c r="E368" s="160">
        <v>36800</v>
      </c>
      <c r="F368" s="167" t="s">
        <v>78</v>
      </c>
      <c r="G368" s="167" t="s">
        <v>78</v>
      </c>
      <c r="H368" s="167" t="s">
        <v>78</v>
      </c>
      <c r="I368" s="160">
        <f t="shared" si="488"/>
        <v>55200</v>
      </c>
      <c r="J368" s="167" t="s">
        <v>78</v>
      </c>
      <c r="K368" s="167" t="s">
        <v>78</v>
      </c>
      <c r="L368" s="167" t="s">
        <v>78</v>
      </c>
      <c r="M368" s="160">
        <f>E368*200%+5100</f>
        <v>78700</v>
      </c>
      <c r="N368" s="167" t="s">
        <v>78</v>
      </c>
      <c r="O368" s="167" t="s">
        <v>78</v>
      </c>
      <c r="P368" s="167" t="s">
        <v>78</v>
      </c>
    </row>
    <row r="369" spans="1:16" s="23" customFormat="1">
      <c r="A369" s="332"/>
      <c r="B369" s="336"/>
      <c r="C369" s="332"/>
      <c r="D369" s="160">
        <v>5</v>
      </c>
      <c r="E369" s="160">
        <v>36800</v>
      </c>
      <c r="F369" s="167" t="s">
        <v>78</v>
      </c>
      <c r="G369" s="167" t="s">
        <v>78</v>
      </c>
      <c r="H369" s="167" t="s">
        <v>78</v>
      </c>
      <c r="I369" s="160">
        <f t="shared" si="488"/>
        <v>55200</v>
      </c>
      <c r="J369" s="167" t="s">
        <v>78</v>
      </c>
      <c r="K369" s="167" t="s">
        <v>78</v>
      </c>
      <c r="L369" s="167" t="s">
        <v>78</v>
      </c>
      <c r="M369" s="160">
        <f>E369*200%+5100</f>
        <v>78700</v>
      </c>
      <c r="N369" s="167" t="s">
        <v>78</v>
      </c>
      <c r="O369" s="167" t="s">
        <v>78</v>
      </c>
      <c r="P369" s="167" t="s">
        <v>78</v>
      </c>
    </row>
    <row r="370" spans="1:16" s="23" customFormat="1">
      <c r="A370" s="322">
        <v>87</v>
      </c>
      <c r="B370" s="320" t="s">
        <v>158</v>
      </c>
      <c r="C370" s="322">
        <v>560005</v>
      </c>
      <c r="D370" s="160">
        <v>1</v>
      </c>
      <c r="E370" s="103">
        <v>47100</v>
      </c>
      <c r="F370" s="167" t="s">
        <v>78</v>
      </c>
      <c r="G370" s="167" t="s">
        <v>78</v>
      </c>
      <c r="H370" s="167">
        <v>40000</v>
      </c>
      <c r="I370" s="160">
        <f t="shared" si="488"/>
        <v>70650</v>
      </c>
      <c r="J370" s="167" t="s">
        <v>78</v>
      </c>
      <c r="K370" s="167" t="s">
        <v>78</v>
      </c>
      <c r="L370" s="317" t="s">
        <v>78</v>
      </c>
      <c r="M370" s="160">
        <f>E370*200%+5900</f>
        <v>100100</v>
      </c>
      <c r="N370" s="167" t="s">
        <v>78</v>
      </c>
      <c r="O370" s="167" t="s">
        <v>78</v>
      </c>
      <c r="P370" s="317" t="s">
        <v>78</v>
      </c>
    </row>
    <row r="371" spans="1:16" s="23" customFormat="1">
      <c r="A371" s="332"/>
      <c r="B371" s="336"/>
      <c r="C371" s="332"/>
      <c r="D371" s="160">
        <v>2</v>
      </c>
      <c r="E371" s="160">
        <v>46500</v>
      </c>
      <c r="F371" s="167" t="s">
        <v>78</v>
      </c>
      <c r="G371" s="167" t="s">
        <v>78</v>
      </c>
      <c r="H371" s="167" t="s">
        <v>78</v>
      </c>
      <c r="I371" s="160">
        <f t="shared" ref="I371" si="493">E371*150%</f>
        <v>69750</v>
      </c>
      <c r="J371" s="167" t="s">
        <v>78</v>
      </c>
      <c r="K371" s="167" t="s">
        <v>78</v>
      </c>
      <c r="L371" s="167" t="s">
        <v>78</v>
      </c>
      <c r="M371" s="160">
        <f>E371*200%+700</f>
        <v>93700</v>
      </c>
      <c r="N371" s="167" t="s">
        <v>78</v>
      </c>
      <c r="O371" s="167" t="s">
        <v>78</v>
      </c>
      <c r="P371" s="167" t="s">
        <v>78</v>
      </c>
    </row>
    <row r="372" spans="1:16" s="23" customFormat="1">
      <c r="A372" s="332"/>
      <c r="B372" s="336"/>
      <c r="C372" s="332"/>
      <c r="D372" s="160">
        <v>3</v>
      </c>
      <c r="E372" s="160">
        <v>40100</v>
      </c>
      <c r="F372" s="167" t="s">
        <v>78</v>
      </c>
      <c r="G372" s="167" t="s">
        <v>78</v>
      </c>
      <c r="H372" s="167" t="s">
        <v>78</v>
      </c>
      <c r="I372" s="160">
        <f t="shared" ref="I372" si="494">E372*150%</f>
        <v>60150</v>
      </c>
      <c r="J372" s="167" t="s">
        <v>78</v>
      </c>
      <c r="K372" s="167" t="s">
        <v>78</v>
      </c>
      <c r="L372" s="167" t="s">
        <v>78</v>
      </c>
      <c r="M372" s="160">
        <f>E372*200%+5800</f>
        <v>86000</v>
      </c>
      <c r="N372" s="167" t="s">
        <v>78</v>
      </c>
      <c r="O372" s="167" t="s">
        <v>78</v>
      </c>
      <c r="P372" s="167" t="s">
        <v>78</v>
      </c>
    </row>
    <row r="373" spans="1:16">
      <c r="A373" s="323"/>
      <c r="B373" s="321"/>
      <c r="C373" s="323"/>
      <c r="D373" s="173">
        <v>4</v>
      </c>
      <c r="E373" s="173">
        <v>37100</v>
      </c>
      <c r="F373" s="174" t="s">
        <v>78</v>
      </c>
      <c r="G373" s="174" t="s">
        <v>78</v>
      </c>
      <c r="H373" s="174" t="s">
        <v>78</v>
      </c>
      <c r="I373" s="173">
        <f t="shared" si="488"/>
        <v>55650</v>
      </c>
      <c r="J373" s="174" t="s">
        <v>78</v>
      </c>
      <c r="K373" s="174" t="s">
        <v>78</v>
      </c>
      <c r="L373" s="174" t="s">
        <v>78</v>
      </c>
      <c r="M373" s="173">
        <f>E373*200%+5200</f>
        <v>79400</v>
      </c>
      <c r="N373" s="174" t="s">
        <v>78</v>
      </c>
      <c r="O373" s="174" t="s">
        <v>78</v>
      </c>
      <c r="P373" s="174" t="s">
        <v>78</v>
      </c>
    </row>
    <row r="374" spans="1:16" s="23" customFormat="1" ht="12.75" customHeight="1">
      <c r="A374" s="357" t="s">
        <v>31</v>
      </c>
      <c r="B374" s="357"/>
      <c r="C374" s="357"/>
      <c r="D374" s="357"/>
      <c r="E374" s="357"/>
      <c r="F374" s="357"/>
      <c r="G374" s="357"/>
      <c r="H374" s="357"/>
      <c r="I374" s="357"/>
      <c r="J374" s="357"/>
      <c r="K374" s="357"/>
      <c r="L374" s="357"/>
      <c r="M374" s="357"/>
      <c r="N374" s="357"/>
      <c r="O374" s="357"/>
      <c r="P374" s="357"/>
    </row>
    <row r="375" spans="1:16" s="23" customFormat="1" ht="12.75" customHeight="1">
      <c r="A375" s="357" t="s">
        <v>203</v>
      </c>
      <c r="B375" s="357"/>
      <c r="C375" s="357"/>
      <c r="D375" s="357"/>
      <c r="E375" s="357"/>
      <c r="F375" s="357"/>
      <c r="G375" s="357"/>
      <c r="H375" s="357"/>
      <c r="I375" s="357"/>
      <c r="J375" s="357"/>
      <c r="K375" s="357"/>
      <c r="L375" s="357"/>
      <c r="M375" s="357"/>
      <c r="N375" s="357"/>
      <c r="O375" s="357"/>
      <c r="P375" s="357"/>
    </row>
    <row r="376" spans="1:16" s="23" customFormat="1" ht="15.75" customHeight="1">
      <c r="A376" s="322">
        <v>88</v>
      </c>
      <c r="B376" s="334" t="s">
        <v>205</v>
      </c>
      <c r="C376" s="322"/>
      <c r="D376" s="224">
        <v>1</v>
      </c>
      <c r="E376" s="103">
        <v>22500</v>
      </c>
      <c r="F376" s="229" t="s">
        <v>78</v>
      </c>
      <c r="G376" s="229" t="s">
        <v>78</v>
      </c>
      <c r="H376" s="229" t="s">
        <v>78</v>
      </c>
      <c r="I376" s="103">
        <v>25000</v>
      </c>
      <c r="J376" s="229" t="s">
        <v>78</v>
      </c>
      <c r="K376" s="229" t="s">
        <v>78</v>
      </c>
      <c r="L376" s="229" t="s">
        <v>78</v>
      </c>
      <c r="M376" s="224">
        <v>35000</v>
      </c>
      <c r="N376" s="229" t="s">
        <v>78</v>
      </c>
      <c r="O376" s="229" t="s">
        <v>78</v>
      </c>
      <c r="P376" s="229" t="s">
        <v>78</v>
      </c>
    </row>
    <row r="377" spans="1:16" s="23" customFormat="1" ht="15.75" customHeight="1">
      <c r="A377" s="332"/>
      <c r="B377" s="334"/>
      <c r="C377" s="332"/>
      <c r="D377" s="224">
        <v>2</v>
      </c>
      <c r="E377" s="224">
        <v>25000</v>
      </c>
      <c r="F377" s="229" t="s">
        <v>78</v>
      </c>
      <c r="G377" s="229" t="s">
        <v>78</v>
      </c>
      <c r="H377" s="229" t="s">
        <v>78</v>
      </c>
      <c r="I377" s="224">
        <f>E377*100%+1000</f>
        <v>26000</v>
      </c>
      <c r="J377" s="229" t="s">
        <v>78</v>
      </c>
      <c r="K377" s="229" t="s">
        <v>78</v>
      </c>
      <c r="L377" s="229" t="s">
        <v>78</v>
      </c>
      <c r="M377" s="224">
        <f>E377*100%+7000</f>
        <v>32000</v>
      </c>
      <c r="N377" s="229" t="s">
        <v>78</v>
      </c>
      <c r="O377" s="229" t="s">
        <v>78</v>
      </c>
      <c r="P377" s="229" t="s">
        <v>78</v>
      </c>
    </row>
    <row r="378" spans="1:16" s="23" customFormat="1" ht="12.75" customHeight="1">
      <c r="A378" s="332"/>
      <c r="B378" s="334"/>
      <c r="C378" s="332"/>
      <c r="D378" s="224">
        <v>3</v>
      </c>
      <c r="E378" s="224" t="s">
        <v>78</v>
      </c>
      <c r="F378" s="229" t="s">
        <v>78</v>
      </c>
      <c r="G378" s="229" t="s">
        <v>78</v>
      </c>
      <c r="H378" s="229" t="s">
        <v>78</v>
      </c>
      <c r="I378" s="224">
        <v>26000</v>
      </c>
      <c r="J378" s="229" t="s">
        <v>78</v>
      </c>
      <c r="K378" s="229" t="s">
        <v>78</v>
      </c>
      <c r="L378" s="229" t="s">
        <v>78</v>
      </c>
      <c r="M378" s="224">
        <v>29000</v>
      </c>
      <c r="N378" s="229" t="s">
        <v>78</v>
      </c>
      <c r="O378" s="229" t="s">
        <v>78</v>
      </c>
      <c r="P378" s="229" t="s">
        <v>78</v>
      </c>
    </row>
    <row r="379" spans="1:16" s="23" customFormat="1" ht="12" customHeight="1">
      <c r="A379" s="322">
        <v>89</v>
      </c>
      <c r="B379" s="334" t="s">
        <v>206</v>
      </c>
      <c r="C379" s="322"/>
      <c r="D379" s="224">
        <v>1</v>
      </c>
      <c r="E379" s="103">
        <v>22500</v>
      </c>
      <c r="F379" s="229" t="s">
        <v>78</v>
      </c>
      <c r="G379" s="229" t="s">
        <v>78</v>
      </c>
      <c r="H379" s="229" t="s">
        <v>78</v>
      </c>
      <c r="I379" s="103">
        <v>25000</v>
      </c>
      <c r="J379" s="229" t="s">
        <v>78</v>
      </c>
      <c r="K379" s="229" t="s">
        <v>78</v>
      </c>
      <c r="L379" s="229" t="s">
        <v>78</v>
      </c>
      <c r="M379" s="224">
        <v>35000</v>
      </c>
      <c r="N379" s="229" t="s">
        <v>78</v>
      </c>
      <c r="O379" s="229" t="s">
        <v>78</v>
      </c>
      <c r="P379" s="229" t="s">
        <v>78</v>
      </c>
    </row>
    <row r="380" spans="1:16" s="23" customFormat="1" ht="12" customHeight="1">
      <c r="A380" s="332"/>
      <c r="B380" s="334"/>
      <c r="C380" s="332"/>
      <c r="D380" s="224">
        <v>2</v>
      </c>
      <c r="E380" s="224">
        <v>24000</v>
      </c>
      <c r="F380" s="229" t="s">
        <v>78</v>
      </c>
      <c r="G380" s="229" t="s">
        <v>78</v>
      </c>
      <c r="H380" s="229" t="s">
        <v>78</v>
      </c>
      <c r="I380" s="224">
        <f>E380*100%+2000</f>
        <v>26000</v>
      </c>
      <c r="J380" s="229" t="s">
        <v>78</v>
      </c>
      <c r="K380" s="229" t="s">
        <v>78</v>
      </c>
      <c r="L380" s="229" t="s">
        <v>78</v>
      </c>
      <c r="M380" s="224">
        <f>E380*100%+8000</f>
        <v>32000</v>
      </c>
      <c r="N380" s="229" t="s">
        <v>78</v>
      </c>
      <c r="O380" s="229" t="s">
        <v>78</v>
      </c>
      <c r="P380" s="229" t="s">
        <v>78</v>
      </c>
    </row>
    <row r="381" spans="1:16" s="23" customFormat="1" ht="13.5" customHeight="1">
      <c r="A381" s="332"/>
      <c r="B381" s="334"/>
      <c r="C381" s="332"/>
      <c r="D381" s="224">
        <v>3</v>
      </c>
      <c r="E381" s="224" t="s">
        <v>78</v>
      </c>
      <c r="F381" s="229" t="s">
        <v>78</v>
      </c>
      <c r="G381" s="229" t="s">
        <v>78</v>
      </c>
      <c r="H381" s="229" t="s">
        <v>78</v>
      </c>
      <c r="I381" s="224">
        <v>26000</v>
      </c>
      <c r="J381" s="229" t="s">
        <v>78</v>
      </c>
      <c r="K381" s="229" t="s">
        <v>78</v>
      </c>
      <c r="L381" s="229" t="s">
        <v>78</v>
      </c>
      <c r="M381" s="224">
        <v>29000</v>
      </c>
      <c r="N381" s="229" t="s">
        <v>78</v>
      </c>
      <c r="O381" s="229" t="s">
        <v>78</v>
      </c>
      <c r="P381" s="227" t="s">
        <v>78</v>
      </c>
    </row>
    <row r="382" spans="1:16" s="23" customFormat="1">
      <c r="A382" s="322">
        <v>90</v>
      </c>
      <c r="B382" s="320" t="s">
        <v>323</v>
      </c>
      <c r="C382" s="322"/>
      <c r="D382" s="224">
        <v>1</v>
      </c>
      <c r="E382" s="103">
        <v>22500</v>
      </c>
      <c r="F382" s="229" t="s">
        <v>78</v>
      </c>
      <c r="G382" s="229" t="s">
        <v>78</v>
      </c>
      <c r="H382" s="229" t="s">
        <v>78</v>
      </c>
      <c r="I382" s="103">
        <f>E382*100%+2500</f>
        <v>25000</v>
      </c>
      <c r="J382" s="229" t="s">
        <v>78</v>
      </c>
      <c r="K382" s="229" t="s">
        <v>78</v>
      </c>
      <c r="L382" s="229" t="s">
        <v>78</v>
      </c>
      <c r="M382" s="224">
        <v>35000</v>
      </c>
      <c r="N382" s="229" t="s">
        <v>78</v>
      </c>
      <c r="O382" s="251" t="s">
        <v>78</v>
      </c>
      <c r="P382" s="229" t="s">
        <v>78</v>
      </c>
    </row>
    <row r="383" spans="1:16" s="23" customFormat="1">
      <c r="A383" s="332"/>
      <c r="B383" s="336"/>
      <c r="C383" s="332"/>
      <c r="D383" s="224">
        <v>2</v>
      </c>
      <c r="E383" s="224">
        <v>22000</v>
      </c>
      <c r="F383" s="229" t="s">
        <v>78</v>
      </c>
      <c r="G383" s="229" t="s">
        <v>78</v>
      </c>
      <c r="H383" s="229" t="s">
        <v>78</v>
      </c>
      <c r="I383" s="224">
        <f>E383*100%+4000</f>
        <v>26000</v>
      </c>
      <c r="J383" s="229" t="s">
        <v>78</v>
      </c>
      <c r="K383" s="229" t="s">
        <v>78</v>
      </c>
      <c r="L383" s="229" t="s">
        <v>78</v>
      </c>
      <c r="M383" s="224">
        <f>E383*100%+10000</f>
        <v>32000</v>
      </c>
      <c r="N383" s="229" t="s">
        <v>78</v>
      </c>
      <c r="O383" s="229" t="s">
        <v>78</v>
      </c>
      <c r="P383" s="228" t="s">
        <v>78</v>
      </c>
    </row>
    <row r="384" spans="1:16" s="23" customFormat="1" ht="12" customHeight="1">
      <c r="A384" s="332"/>
      <c r="B384" s="336"/>
      <c r="C384" s="332"/>
      <c r="D384" s="224">
        <v>3</v>
      </c>
      <c r="E384" s="224" t="s">
        <v>78</v>
      </c>
      <c r="F384" s="229" t="s">
        <v>78</v>
      </c>
      <c r="G384" s="229" t="s">
        <v>78</v>
      </c>
      <c r="H384" s="229" t="s">
        <v>78</v>
      </c>
      <c r="I384" s="224">
        <v>26000</v>
      </c>
      <c r="J384" s="229" t="s">
        <v>78</v>
      </c>
      <c r="K384" s="229" t="s">
        <v>78</v>
      </c>
      <c r="L384" s="229" t="s">
        <v>78</v>
      </c>
      <c r="M384" s="224">
        <v>29000</v>
      </c>
      <c r="N384" s="229" t="s">
        <v>78</v>
      </c>
      <c r="O384" s="229" t="s">
        <v>78</v>
      </c>
      <c r="P384" s="229" t="s">
        <v>78</v>
      </c>
    </row>
    <row r="385" spans="1:16" s="23" customFormat="1" ht="12.75" customHeight="1">
      <c r="A385" s="357" t="s">
        <v>204</v>
      </c>
      <c r="B385" s="357"/>
      <c r="C385" s="357"/>
      <c r="D385" s="357"/>
      <c r="E385" s="357"/>
      <c r="F385" s="357"/>
      <c r="G385" s="357"/>
      <c r="H385" s="357"/>
      <c r="I385" s="357"/>
      <c r="J385" s="357"/>
      <c r="K385" s="357"/>
      <c r="L385" s="357"/>
      <c r="M385" s="357"/>
      <c r="N385" s="357"/>
      <c r="O385" s="357"/>
      <c r="P385" s="357"/>
    </row>
    <row r="386" spans="1:16" s="23" customFormat="1" ht="39" customHeight="1">
      <c r="A386" s="221">
        <v>91</v>
      </c>
      <c r="B386" s="279" t="s">
        <v>460</v>
      </c>
      <c r="C386" s="224"/>
      <c r="D386" s="224">
        <v>1</v>
      </c>
      <c r="E386" s="103">
        <v>22500</v>
      </c>
      <c r="F386" s="229" t="s">
        <v>78</v>
      </c>
      <c r="G386" s="229" t="s">
        <v>78</v>
      </c>
      <c r="H386" s="229" t="s">
        <v>78</v>
      </c>
      <c r="I386" s="224">
        <f>E386*100%+2500</f>
        <v>25000</v>
      </c>
      <c r="J386" s="229" t="s">
        <v>78</v>
      </c>
      <c r="K386" s="229" t="s">
        <v>78</v>
      </c>
      <c r="L386" s="229" t="s">
        <v>78</v>
      </c>
      <c r="M386" s="224">
        <v>35000</v>
      </c>
      <c r="N386" s="229" t="s">
        <v>78</v>
      </c>
      <c r="O386" s="229" t="s">
        <v>78</v>
      </c>
      <c r="P386" s="229" t="s">
        <v>78</v>
      </c>
    </row>
    <row r="387" spans="1:16">
      <c r="A387" s="351" t="s">
        <v>66</v>
      </c>
      <c r="B387" s="329"/>
      <c r="C387" s="329"/>
      <c r="D387" s="330"/>
      <c r="E387" s="330"/>
      <c r="F387" s="330"/>
      <c r="G387" s="330"/>
      <c r="H387" s="330"/>
      <c r="I387" s="330"/>
      <c r="J387" s="330"/>
      <c r="K387" s="330"/>
      <c r="L387" s="330"/>
      <c r="M387" s="330"/>
      <c r="N387" s="330"/>
      <c r="O387" s="330"/>
      <c r="P387" s="331"/>
    </row>
    <row r="388" spans="1:16" s="23" customFormat="1">
      <c r="A388" s="335">
        <v>92</v>
      </c>
      <c r="B388" s="334" t="s">
        <v>61</v>
      </c>
      <c r="C388" s="335">
        <v>580100</v>
      </c>
      <c r="D388" s="169">
        <v>1</v>
      </c>
      <c r="E388" s="167" t="s">
        <v>78</v>
      </c>
      <c r="F388" s="167" t="s">
        <v>78</v>
      </c>
      <c r="G388" s="103">
        <v>26360</v>
      </c>
      <c r="H388" s="167" t="s">
        <v>78</v>
      </c>
      <c r="I388" s="167" t="s">
        <v>78</v>
      </c>
      <c r="J388" s="167" t="s">
        <v>78</v>
      </c>
      <c r="K388" s="160">
        <f>G388*150%</f>
        <v>39540</v>
      </c>
      <c r="L388" s="167" t="s">
        <v>78</v>
      </c>
      <c r="M388" s="167" t="s">
        <v>78</v>
      </c>
      <c r="N388" s="167" t="s">
        <v>78</v>
      </c>
      <c r="O388" s="160">
        <f>G388*200%</f>
        <v>52720</v>
      </c>
      <c r="P388" s="167" t="s">
        <v>78</v>
      </c>
    </row>
    <row r="389" spans="1:16" s="23" customFormat="1">
      <c r="A389" s="335"/>
      <c r="B389" s="334"/>
      <c r="C389" s="335"/>
      <c r="D389" s="169">
        <v>2</v>
      </c>
      <c r="E389" s="167" t="s">
        <v>78</v>
      </c>
      <c r="F389" s="167" t="s">
        <v>78</v>
      </c>
      <c r="G389" s="160">
        <v>21700</v>
      </c>
      <c r="H389" s="167" t="s">
        <v>78</v>
      </c>
      <c r="I389" s="167" t="s">
        <v>78</v>
      </c>
      <c r="J389" s="167" t="s">
        <v>78</v>
      </c>
      <c r="K389" s="160">
        <f t="shared" ref="K389" si="495">G389*150%</f>
        <v>32550</v>
      </c>
      <c r="L389" s="167" t="s">
        <v>78</v>
      </c>
      <c r="M389" s="167" t="s">
        <v>78</v>
      </c>
      <c r="N389" s="167" t="s">
        <v>78</v>
      </c>
      <c r="O389" s="160">
        <f t="shared" ref="O389" si="496">G389*200%</f>
        <v>43400</v>
      </c>
      <c r="P389" s="167" t="s">
        <v>78</v>
      </c>
    </row>
    <row r="390" spans="1:16" s="23" customFormat="1">
      <c r="A390" s="335"/>
      <c r="B390" s="334"/>
      <c r="C390" s="335"/>
      <c r="D390" s="169">
        <v>3</v>
      </c>
      <c r="E390" s="167" t="s">
        <v>78</v>
      </c>
      <c r="F390" s="105">
        <v>26360</v>
      </c>
      <c r="G390" s="160">
        <v>19000</v>
      </c>
      <c r="H390" s="167" t="s">
        <v>78</v>
      </c>
      <c r="I390" s="167" t="s">
        <v>78</v>
      </c>
      <c r="J390" s="173">
        <f>F390*150%</f>
        <v>39540</v>
      </c>
      <c r="K390" s="160">
        <f t="shared" ref="K390" si="497">G390*150%</f>
        <v>28500</v>
      </c>
      <c r="L390" s="167" t="s">
        <v>78</v>
      </c>
      <c r="M390" s="167" t="s">
        <v>78</v>
      </c>
      <c r="N390" s="173">
        <f>F390*200%</f>
        <v>52720</v>
      </c>
      <c r="O390" s="160">
        <f>G390*200%</f>
        <v>38000</v>
      </c>
      <c r="P390" s="167" t="s">
        <v>78</v>
      </c>
    </row>
    <row r="391" spans="1:16" s="23" customFormat="1" ht="12.75" customHeight="1">
      <c r="A391" s="335"/>
      <c r="B391" s="334"/>
      <c r="C391" s="335"/>
      <c r="D391" s="169">
        <v>4</v>
      </c>
      <c r="E391" s="167" t="s">
        <v>78</v>
      </c>
      <c r="F391" s="167">
        <v>21700</v>
      </c>
      <c r="G391" s="160">
        <v>18500</v>
      </c>
      <c r="H391" s="167" t="s">
        <v>78</v>
      </c>
      <c r="I391" s="167" t="s">
        <v>78</v>
      </c>
      <c r="J391" s="173">
        <f t="shared" ref="J391" si="498">F391*150%</f>
        <v>32550</v>
      </c>
      <c r="K391" s="160">
        <f t="shared" ref="K391:K419" si="499">G391*150%</f>
        <v>27750</v>
      </c>
      <c r="L391" s="167" t="s">
        <v>78</v>
      </c>
      <c r="M391" s="167" t="s">
        <v>78</v>
      </c>
      <c r="N391" s="173">
        <f t="shared" ref="N391" si="500">F391*200%</f>
        <v>43400</v>
      </c>
      <c r="O391" s="160">
        <f t="shared" ref="O391:O419" si="501">G391*200%</f>
        <v>37000</v>
      </c>
      <c r="P391" s="167" t="s">
        <v>78</v>
      </c>
    </row>
    <row r="392" spans="1:16" s="23" customFormat="1">
      <c r="A392" s="322">
        <v>93</v>
      </c>
      <c r="B392" s="320" t="s">
        <v>22</v>
      </c>
      <c r="C392" s="322">
        <v>580100</v>
      </c>
      <c r="D392" s="160">
        <v>1</v>
      </c>
      <c r="E392" s="167" t="s">
        <v>78</v>
      </c>
      <c r="F392" s="167" t="s">
        <v>78</v>
      </c>
      <c r="G392" s="103">
        <v>26360</v>
      </c>
      <c r="H392" s="167" t="s">
        <v>78</v>
      </c>
      <c r="I392" s="167" t="s">
        <v>78</v>
      </c>
      <c r="J392" s="167" t="s">
        <v>78</v>
      </c>
      <c r="K392" s="160">
        <f>G392*150%</f>
        <v>39540</v>
      </c>
      <c r="L392" s="167" t="s">
        <v>78</v>
      </c>
      <c r="M392" s="167" t="s">
        <v>78</v>
      </c>
      <c r="N392" s="167" t="s">
        <v>78</v>
      </c>
      <c r="O392" s="160">
        <f>G392*200%</f>
        <v>52720</v>
      </c>
      <c r="P392" s="167" t="s">
        <v>78</v>
      </c>
    </row>
    <row r="393" spans="1:16" s="23" customFormat="1">
      <c r="A393" s="332"/>
      <c r="B393" s="336"/>
      <c r="C393" s="332"/>
      <c r="D393" s="160">
        <v>2</v>
      </c>
      <c r="E393" s="167" t="s">
        <v>78</v>
      </c>
      <c r="F393" s="167" t="s">
        <v>78</v>
      </c>
      <c r="G393" s="160">
        <v>21700</v>
      </c>
      <c r="H393" s="167" t="s">
        <v>78</v>
      </c>
      <c r="I393" s="167" t="s">
        <v>78</v>
      </c>
      <c r="J393" s="167" t="s">
        <v>78</v>
      </c>
      <c r="K393" s="160">
        <f t="shared" ref="K393" si="502">G393*150%</f>
        <v>32550</v>
      </c>
      <c r="L393" s="167" t="s">
        <v>78</v>
      </c>
      <c r="M393" s="167" t="s">
        <v>78</v>
      </c>
      <c r="N393" s="167" t="s">
        <v>78</v>
      </c>
      <c r="O393" s="160">
        <f t="shared" ref="O393" si="503">G393*200%</f>
        <v>43400</v>
      </c>
      <c r="P393" s="167" t="s">
        <v>78</v>
      </c>
    </row>
    <row r="394" spans="1:16" s="23" customFormat="1">
      <c r="A394" s="332"/>
      <c r="B394" s="336"/>
      <c r="C394" s="332"/>
      <c r="D394" s="160">
        <v>3</v>
      </c>
      <c r="E394" s="167" t="s">
        <v>78</v>
      </c>
      <c r="F394" s="105">
        <v>26360</v>
      </c>
      <c r="G394" s="160">
        <v>19000</v>
      </c>
      <c r="H394" s="167" t="s">
        <v>78</v>
      </c>
      <c r="I394" s="167" t="s">
        <v>78</v>
      </c>
      <c r="J394" s="173">
        <f>F394*150%</f>
        <v>39540</v>
      </c>
      <c r="K394" s="160">
        <f t="shared" ref="K394" si="504">G394*150%</f>
        <v>28500</v>
      </c>
      <c r="L394" s="167" t="s">
        <v>78</v>
      </c>
      <c r="M394" s="167" t="s">
        <v>78</v>
      </c>
      <c r="N394" s="173">
        <f>F394*200%</f>
        <v>52720</v>
      </c>
      <c r="O394" s="160">
        <f>G394*200%</f>
        <v>38000</v>
      </c>
      <c r="P394" s="167" t="s">
        <v>78</v>
      </c>
    </row>
    <row r="395" spans="1:16" s="23" customFormat="1">
      <c r="A395" s="332"/>
      <c r="B395" s="336"/>
      <c r="C395" s="332"/>
      <c r="D395" s="160">
        <v>4</v>
      </c>
      <c r="E395" s="167" t="s">
        <v>78</v>
      </c>
      <c r="F395" s="167">
        <v>21700</v>
      </c>
      <c r="G395" s="160">
        <v>18500</v>
      </c>
      <c r="H395" s="167" t="s">
        <v>78</v>
      </c>
      <c r="I395" s="167" t="s">
        <v>78</v>
      </c>
      <c r="J395" s="173">
        <f t="shared" ref="J395" si="505">F395*150%</f>
        <v>32550</v>
      </c>
      <c r="K395" s="160">
        <f t="shared" si="499"/>
        <v>27750</v>
      </c>
      <c r="L395" s="167" t="s">
        <v>78</v>
      </c>
      <c r="M395" s="167" t="s">
        <v>78</v>
      </c>
      <c r="N395" s="173">
        <f t="shared" ref="N395" si="506">F395*200%</f>
        <v>43400</v>
      </c>
      <c r="O395" s="160">
        <f t="shared" si="501"/>
        <v>37000</v>
      </c>
      <c r="P395" s="167" t="s">
        <v>78</v>
      </c>
    </row>
    <row r="396" spans="1:16" s="23" customFormat="1">
      <c r="A396" s="335">
        <v>94</v>
      </c>
      <c r="B396" s="334" t="s">
        <v>11</v>
      </c>
      <c r="C396" s="335">
        <v>530500</v>
      </c>
      <c r="D396" s="169">
        <v>1</v>
      </c>
      <c r="E396" s="167" t="s">
        <v>78</v>
      </c>
      <c r="F396" s="167" t="s">
        <v>78</v>
      </c>
      <c r="G396" s="103">
        <v>26360</v>
      </c>
      <c r="H396" s="167" t="s">
        <v>78</v>
      </c>
      <c r="I396" s="167" t="s">
        <v>78</v>
      </c>
      <c r="J396" s="167" t="s">
        <v>78</v>
      </c>
      <c r="K396" s="160">
        <f>G396*150%</f>
        <v>39540</v>
      </c>
      <c r="L396" s="167" t="s">
        <v>78</v>
      </c>
      <c r="M396" s="167" t="s">
        <v>78</v>
      </c>
      <c r="N396" s="167" t="s">
        <v>78</v>
      </c>
      <c r="O396" s="160">
        <f>G396*200%</f>
        <v>52720</v>
      </c>
      <c r="P396" s="167" t="s">
        <v>78</v>
      </c>
    </row>
    <row r="397" spans="1:16" s="23" customFormat="1">
      <c r="A397" s="335"/>
      <c r="B397" s="334"/>
      <c r="C397" s="335"/>
      <c r="D397" s="169">
        <v>2</v>
      </c>
      <c r="E397" s="167" t="s">
        <v>78</v>
      </c>
      <c r="F397" s="167" t="s">
        <v>78</v>
      </c>
      <c r="G397" s="160">
        <v>23700</v>
      </c>
      <c r="H397" s="167" t="s">
        <v>78</v>
      </c>
      <c r="I397" s="167" t="s">
        <v>78</v>
      </c>
      <c r="J397" s="167" t="s">
        <v>78</v>
      </c>
      <c r="K397" s="160">
        <f t="shared" ref="K397" si="507">G397*150%</f>
        <v>35550</v>
      </c>
      <c r="L397" s="167" t="s">
        <v>78</v>
      </c>
      <c r="M397" s="167" t="s">
        <v>78</v>
      </c>
      <c r="N397" s="167" t="s">
        <v>78</v>
      </c>
      <c r="O397" s="160">
        <f t="shared" ref="O397" si="508">G397*200%</f>
        <v>47400</v>
      </c>
      <c r="P397" s="167" t="s">
        <v>78</v>
      </c>
    </row>
    <row r="398" spans="1:16" s="23" customFormat="1">
      <c r="A398" s="335"/>
      <c r="B398" s="334"/>
      <c r="C398" s="335"/>
      <c r="D398" s="169">
        <v>3</v>
      </c>
      <c r="E398" s="167" t="s">
        <v>78</v>
      </c>
      <c r="F398" s="105">
        <v>26360</v>
      </c>
      <c r="G398" s="160">
        <v>20000</v>
      </c>
      <c r="H398" s="167" t="s">
        <v>78</v>
      </c>
      <c r="I398" s="167" t="s">
        <v>78</v>
      </c>
      <c r="J398" s="173">
        <f>F398*150%</f>
        <v>39540</v>
      </c>
      <c r="K398" s="160">
        <f t="shared" ref="K398" si="509">G398*150%</f>
        <v>30000</v>
      </c>
      <c r="L398" s="167" t="s">
        <v>78</v>
      </c>
      <c r="M398" s="167" t="s">
        <v>78</v>
      </c>
      <c r="N398" s="173">
        <f>F398*200%</f>
        <v>52720</v>
      </c>
      <c r="O398" s="160">
        <f t="shared" ref="O398" si="510">G398*200%</f>
        <v>40000</v>
      </c>
      <c r="P398" s="167" t="s">
        <v>78</v>
      </c>
    </row>
    <row r="399" spans="1:16" s="23" customFormat="1">
      <c r="A399" s="335"/>
      <c r="B399" s="334"/>
      <c r="C399" s="335"/>
      <c r="D399" s="169">
        <v>4</v>
      </c>
      <c r="E399" s="167" t="s">
        <v>78</v>
      </c>
      <c r="F399" s="167">
        <v>23700</v>
      </c>
      <c r="G399" s="160">
        <v>19000</v>
      </c>
      <c r="H399" s="167" t="s">
        <v>78</v>
      </c>
      <c r="I399" s="167" t="s">
        <v>78</v>
      </c>
      <c r="J399" s="173">
        <f t="shared" ref="J399" si="511">F399*150%</f>
        <v>35550</v>
      </c>
      <c r="K399" s="160">
        <f t="shared" si="499"/>
        <v>28500</v>
      </c>
      <c r="L399" s="167" t="s">
        <v>78</v>
      </c>
      <c r="M399" s="167" t="s">
        <v>78</v>
      </c>
      <c r="N399" s="173">
        <f t="shared" ref="N399" si="512">F399*200%</f>
        <v>47400</v>
      </c>
      <c r="O399" s="160">
        <f t="shared" si="501"/>
        <v>38000</v>
      </c>
      <c r="P399" s="167" t="s">
        <v>78</v>
      </c>
    </row>
    <row r="400" spans="1:16" s="23" customFormat="1">
      <c r="A400" s="322">
        <v>95</v>
      </c>
      <c r="B400" s="320" t="s">
        <v>290</v>
      </c>
      <c r="C400" s="322">
        <v>550300</v>
      </c>
      <c r="D400" s="160">
        <v>1</v>
      </c>
      <c r="E400" s="167" t="s">
        <v>78</v>
      </c>
      <c r="F400" s="167" t="s">
        <v>78</v>
      </c>
      <c r="G400" s="103">
        <v>26360</v>
      </c>
      <c r="H400" s="167" t="s">
        <v>78</v>
      </c>
      <c r="I400" s="167" t="s">
        <v>78</v>
      </c>
      <c r="J400" s="167" t="s">
        <v>78</v>
      </c>
      <c r="K400" s="160">
        <f>G400*150%</f>
        <v>39540</v>
      </c>
      <c r="L400" s="167" t="s">
        <v>78</v>
      </c>
      <c r="M400" s="167" t="s">
        <v>78</v>
      </c>
      <c r="N400" s="167" t="s">
        <v>78</v>
      </c>
      <c r="O400" s="160">
        <f>G400*200%</f>
        <v>52720</v>
      </c>
      <c r="P400" s="167" t="s">
        <v>78</v>
      </c>
    </row>
    <row r="401" spans="1:16" s="23" customFormat="1">
      <c r="A401" s="332"/>
      <c r="B401" s="336"/>
      <c r="C401" s="332"/>
      <c r="D401" s="160">
        <v>2</v>
      </c>
      <c r="E401" s="167" t="s">
        <v>78</v>
      </c>
      <c r="F401" s="167" t="s">
        <v>78</v>
      </c>
      <c r="G401" s="160">
        <v>18500</v>
      </c>
      <c r="H401" s="167" t="s">
        <v>78</v>
      </c>
      <c r="I401" s="167" t="s">
        <v>78</v>
      </c>
      <c r="J401" s="167" t="s">
        <v>78</v>
      </c>
      <c r="K401" s="160">
        <f t="shared" ref="K401" si="513">G401*150%</f>
        <v>27750</v>
      </c>
      <c r="L401" s="167" t="s">
        <v>78</v>
      </c>
      <c r="M401" s="167" t="s">
        <v>78</v>
      </c>
      <c r="N401" s="167" t="s">
        <v>78</v>
      </c>
      <c r="O401" s="160">
        <f t="shared" ref="O401" si="514">G401*200%</f>
        <v>37000</v>
      </c>
      <c r="P401" s="167" t="s">
        <v>78</v>
      </c>
    </row>
    <row r="402" spans="1:16" s="23" customFormat="1">
      <c r="A402" s="332"/>
      <c r="B402" s="336"/>
      <c r="C402" s="332"/>
      <c r="D402" s="160">
        <v>3</v>
      </c>
      <c r="E402" s="167" t="s">
        <v>78</v>
      </c>
      <c r="F402" s="105">
        <v>26360</v>
      </c>
      <c r="G402" s="160">
        <v>17000</v>
      </c>
      <c r="H402" s="167" t="s">
        <v>78</v>
      </c>
      <c r="I402" s="167" t="s">
        <v>78</v>
      </c>
      <c r="J402" s="173">
        <f>F402*150%</f>
        <v>39540</v>
      </c>
      <c r="K402" s="160">
        <f t="shared" ref="K402" si="515">G402*150%</f>
        <v>25500</v>
      </c>
      <c r="L402" s="167" t="s">
        <v>78</v>
      </c>
      <c r="M402" s="167" t="s">
        <v>78</v>
      </c>
      <c r="N402" s="173">
        <f>F402*200%</f>
        <v>52720</v>
      </c>
      <c r="O402" s="160">
        <f t="shared" ref="O402" si="516">G402*200%</f>
        <v>34000</v>
      </c>
      <c r="P402" s="167" t="s">
        <v>78</v>
      </c>
    </row>
    <row r="403" spans="1:16" s="23" customFormat="1">
      <c r="A403" s="332"/>
      <c r="B403" s="336"/>
      <c r="C403" s="332"/>
      <c r="D403" s="160">
        <v>4</v>
      </c>
      <c r="E403" s="167" t="s">
        <v>78</v>
      </c>
      <c r="F403" s="167">
        <v>18500</v>
      </c>
      <c r="G403" s="160">
        <v>16000</v>
      </c>
      <c r="H403" s="167" t="s">
        <v>78</v>
      </c>
      <c r="I403" s="167" t="s">
        <v>78</v>
      </c>
      <c r="J403" s="173">
        <f t="shared" ref="J403" si="517">F403*150%</f>
        <v>27750</v>
      </c>
      <c r="K403" s="160">
        <f t="shared" si="499"/>
        <v>24000</v>
      </c>
      <c r="L403" s="167" t="s">
        <v>78</v>
      </c>
      <c r="M403" s="167" t="s">
        <v>78</v>
      </c>
      <c r="N403" s="173">
        <f t="shared" ref="N403" si="518">F403*200%</f>
        <v>37000</v>
      </c>
      <c r="O403" s="160">
        <f t="shared" si="501"/>
        <v>32000</v>
      </c>
      <c r="P403" s="167" t="s">
        <v>78</v>
      </c>
    </row>
    <row r="404" spans="1:16" s="23" customFormat="1">
      <c r="A404" s="322">
        <v>96</v>
      </c>
      <c r="B404" s="320" t="s">
        <v>325</v>
      </c>
      <c r="C404" s="322">
        <v>550100</v>
      </c>
      <c r="D404" s="160">
        <v>1</v>
      </c>
      <c r="E404" s="167" t="s">
        <v>78</v>
      </c>
      <c r="F404" s="167" t="s">
        <v>78</v>
      </c>
      <c r="G404" s="103">
        <v>26360</v>
      </c>
      <c r="H404" s="167" t="s">
        <v>78</v>
      </c>
      <c r="I404" s="167" t="s">
        <v>78</v>
      </c>
      <c r="J404" s="167" t="s">
        <v>78</v>
      </c>
      <c r="K404" s="160">
        <f>G404*150%</f>
        <v>39540</v>
      </c>
      <c r="L404" s="167" t="s">
        <v>78</v>
      </c>
      <c r="M404" s="167" t="s">
        <v>78</v>
      </c>
      <c r="N404" s="167" t="s">
        <v>78</v>
      </c>
      <c r="O404" s="160">
        <f>G404*200%</f>
        <v>52720</v>
      </c>
      <c r="P404" s="167" t="s">
        <v>78</v>
      </c>
    </row>
    <row r="405" spans="1:16" s="23" customFormat="1">
      <c r="A405" s="332"/>
      <c r="B405" s="336"/>
      <c r="C405" s="332"/>
      <c r="D405" s="160">
        <v>2</v>
      </c>
      <c r="E405" s="167" t="s">
        <v>78</v>
      </c>
      <c r="F405" s="167" t="s">
        <v>78</v>
      </c>
      <c r="G405" s="160">
        <v>18500</v>
      </c>
      <c r="H405" s="167" t="s">
        <v>78</v>
      </c>
      <c r="I405" s="167" t="s">
        <v>78</v>
      </c>
      <c r="J405" s="167" t="s">
        <v>78</v>
      </c>
      <c r="K405" s="160">
        <f t="shared" ref="K405" si="519">G405*150%</f>
        <v>27750</v>
      </c>
      <c r="L405" s="167" t="s">
        <v>78</v>
      </c>
      <c r="M405" s="167" t="s">
        <v>78</v>
      </c>
      <c r="N405" s="167" t="s">
        <v>78</v>
      </c>
      <c r="O405" s="160">
        <f t="shared" ref="O405" si="520">G405*200%</f>
        <v>37000</v>
      </c>
      <c r="P405" s="167" t="s">
        <v>78</v>
      </c>
    </row>
    <row r="406" spans="1:16" s="23" customFormat="1">
      <c r="A406" s="332"/>
      <c r="B406" s="336"/>
      <c r="C406" s="332"/>
      <c r="D406" s="160">
        <v>3</v>
      </c>
      <c r="E406" s="167" t="s">
        <v>78</v>
      </c>
      <c r="F406" s="105">
        <v>26360</v>
      </c>
      <c r="G406" s="160">
        <v>17000</v>
      </c>
      <c r="H406" s="167" t="s">
        <v>78</v>
      </c>
      <c r="I406" s="167" t="s">
        <v>78</v>
      </c>
      <c r="J406" s="173">
        <f>F406*150%</f>
        <v>39540</v>
      </c>
      <c r="K406" s="160">
        <f t="shared" ref="K406" si="521">G406*150%</f>
        <v>25500</v>
      </c>
      <c r="L406" s="167" t="s">
        <v>78</v>
      </c>
      <c r="M406" s="167" t="s">
        <v>78</v>
      </c>
      <c r="N406" s="173">
        <f>F406*200%</f>
        <v>52720</v>
      </c>
      <c r="O406" s="160">
        <f>G406*200%</f>
        <v>34000</v>
      </c>
      <c r="P406" s="167" t="s">
        <v>78</v>
      </c>
    </row>
    <row r="407" spans="1:16" s="23" customFormat="1">
      <c r="A407" s="332"/>
      <c r="B407" s="336"/>
      <c r="C407" s="332"/>
      <c r="D407" s="160">
        <v>4</v>
      </c>
      <c r="E407" s="167" t="s">
        <v>78</v>
      </c>
      <c r="F407" s="167">
        <v>18500</v>
      </c>
      <c r="G407" s="160">
        <v>16000</v>
      </c>
      <c r="H407" s="167" t="s">
        <v>78</v>
      </c>
      <c r="I407" s="167" t="s">
        <v>78</v>
      </c>
      <c r="J407" s="173">
        <f t="shared" ref="J407" si="522">F407*150%</f>
        <v>27750</v>
      </c>
      <c r="K407" s="160">
        <f t="shared" ref="K407:K411" si="523">G407*150%</f>
        <v>24000</v>
      </c>
      <c r="L407" s="167" t="s">
        <v>78</v>
      </c>
      <c r="M407" s="167" t="s">
        <v>78</v>
      </c>
      <c r="N407" s="173">
        <f t="shared" ref="N407" si="524">F407*200%</f>
        <v>37000</v>
      </c>
      <c r="O407" s="160">
        <f t="shared" ref="O407:O411" si="525">G407*200%</f>
        <v>32000</v>
      </c>
      <c r="P407" s="167" t="s">
        <v>78</v>
      </c>
    </row>
    <row r="408" spans="1:16" s="23" customFormat="1">
      <c r="A408" s="322">
        <v>97</v>
      </c>
      <c r="B408" s="320" t="s">
        <v>282</v>
      </c>
      <c r="C408" s="322">
        <v>550200</v>
      </c>
      <c r="D408" s="160">
        <v>1</v>
      </c>
      <c r="E408" s="163" t="s">
        <v>78</v>
      </c>
      <c r="F408" s="163" t="s">
        <v>78</v>
      </c>
      <c r="G408" s="103">
        <v>26360</v>
      </c>
      <c r="H408" s="163" t="s">
        <v>78</v>
      </c>
      <c r="I408" s="163" t="s">
        <v>78</v>
      </c>
      <c r="J408" s="163" t="s">
        <v>78</v>
      </c>
      <c r="K408" s="160">
        <f>G408*150%</f>
        <v>39540</v>
      </c>
      <c r="L408" s="163" t="s">
        <v>78</v>
      </c>
      <c r="M408" s="163" t="s">
        <v>78</v>
      </c>
      <c r="N408" s="163" t="s">
        <v>78</v>
      </c>
      <c r="O408" s="160">
        <f>G408*200%</f>
        <v>52720</v>
      </c>
      <c r="P408" s="163" t="s">
        <v>78</v>
      </c>
    </row>
    <row r="409" spans="1:16" s="23" customFormat="1">
      <c r="A409" s="332"/>
      <c r="B409" s="336"/>
      <c r="C409" s="332"/>
      <c r="D409" s="160">
        <v>2</v>
      </c>
      <c r="E409" s="163" t="s">
        <v>78</v>
      </c>
      <c r="F409" s="163" t="s">
        <v>78</v>
      </c>
      <c r="G409" s="160">
        <v>18500</v>
      </c>
      <c r="H409" s="163" t="s">
        <v>78</v>
      </c>
      <c r="I409" s="163" t="s">
        <v>78</v>
      </c>
      <c r="J409" s="163" t="s">
        <v>78</v>
      </c>
      <c r="K409" s="160">
        <f t="shared" ref="K409" si="526">G409*150%</f>
        <v>27750</v>
      </c>
      <c r="L409" s="163" t="s">
        <v>78</v>
      </c>
      <c r="M409" s="163" t="s">
        <v>78</v>
      </c>
      <c r="N409" s="163" t="s">
        <v>78</v>
      </c>
      <c r="O409" s="160">
        <f t="shared" ref="O409" si="527">G409*200%</f>
        <v>37000</v>
      </c>
      <c r="P409" s="163" t="s">
        <v>78</v>
      </c>
    </row>
    <row r="410" spans="1:16" s="23" customFormat="1">
      <c r="A410" s="332"/>
      <c r="B410" s="336"/>
      <c r="C410" s="332"/>
      <c r="D410" s="160">
        <v>3</v>
      </c>
      <c r="E410" s="163" t="s">
        <v>78</v>
      </c>
      <c r="F410" s="108">
        <v>26360</v>
      </c>
      <c r="G410" s="160">
        <v>17000</v>
      </c>
      <c r="H410" s="163" t="s">
        <v>78</v>
      </c>
      <c r="I410" s="163" t="s">
        <v>78</v>
      </c>
      <c r="J410" s="173">
        <f>F410*150%</f>
        <v>39540</v>
      </c>
      <c r="K410" s="160">
        <f t="shared" ref="K410" si="528">G410*150%</f>
        <v>25500</v>
      </c>
      <c r="L410" s="163" t="s">
        <v>78</v>
      </c>
      <c r="M410" s="163" t="s">
        <v>78</v>
      </c>
      <c r="N410" s="173">
        <f>F410*200%</f>
        <v>52720</v>
      </c>
      <c r="O410" s="160">
        <f t="shared" ref="O410" si="529">G410*200%</f>
        <v>34000</v>
      </c>
      <c r="P410" s="163" t="s">
        <v>78</v>
      </c>
    </row>
    <row r="411" spans="1:16" s="23" customFormat="1">
      <c r="A411" s="332"/>
      <c r="B411" s="336"/>
      <c r="C411" s="332"/>
      <c r="D411" s="160">
        <v>4</v>
      </c>
      <c r="E411" s="163" t="s">
        <v>78</v>
      </c>
      <c r="F411" s="163">
        <v>18500</v>
      </c>
      <c r="G411" s="160">
        <v>15500</v>
      </c>
      <c r="H411" s="163" t="s">
        <v>78</v>
      </c>
      <c r="I411" s="163" t="s">
        <v>78</v>
      </c>
      <c r="J411" s="173">
        <f t="shared" ref="J411" si="530">F411*150%</f>
        <v>27750</v>
      </c>
      <c r="K411" s="160">
        <f t="shared" si="523"/>
        <v>23250</v>
      </c>
      <c r="L411" s="163" t="s">
        <v>78</v>
      </c>
      <c r="M411" s="163" t="s">
        <v>78</v>
      </c>
      <c r="N411" s="173">
        <f t="shared" ref="N411" si="531">F411*200%</f>
        <v>37000</v>
      </c>
      <c r="O411" s="160">
        <f t="shared" si="525"/>
        <v>31000</v>
      </c>
      <c r="P411" s="163" t="s">
        <v>78</v>
      </c>
    </row>
    <row r="412" spans="1:16" s="23" customFormat="1">
      <c r="A412" s="322">
        <v>98</v>
      </c>
      <c r="B412" s="320" t="s">
        <v>329</v>
      </c>
      <c r="C412" s="322">
        <v>550700</v>
      </c>
      <c r="D412" s="160">
        <v>1</v>
      </c>
      <c r="E412" s="167" t="s">
        <v>78</v>
      </c>
      <c r="F412" s="167" t="s">
        <v>78</v>
      </c>
      <c r="G412" s="103">
        <v>26360</v>
      </c>
      <c r="H412" s="163" t="s">
        <v>78</v>
      </c>
      <c r="I412" s="163" t="s">
        <v>78</v>
      </c>
      <c r="J412" s="163" t="s">
        <v>78</v>
      </c>
      <c r="K412" s="160">
        <f>G412*150%</f>
        <v>39540</v>
      </c>
      <c r="L412" s="163" t="s">
        <v>78</v>
      </c>
      <c r="M412" s="163" t="s">
        <v>78</v>
      </c>
      <c r="N412" s="163" t="s">
        <v>78</v>
      </c>
      <c r="O412" s="160">
        <f>G412*200%</f>
        <v>52720</v>
      </c>
      <c r="P412" s="163" t="s">
        <v>78</v>
      </c>
    </row>
    <row r="413" spans="1:16" s="23" customFormat="1">
      <c r="A413" s="332"/>
      <c r="B413" s="336"/>
      <c r="C413" s="332"/>
      <c r="D413" s="160">
        <v>2</v>
      </c>
      <c r="E413" s="167" t="s">
        <v>78</v>
      </c>
      <c r="F413" s="167" t="s">
        <v>78</v>
      </c>
      <c r="G413" s="295">
        <v>18500</v>
      </c>
      <c r="H413" s="163" t="s">
        <v>78</v>
      </c>
      <c r="I413" s="163" t="s">
        <v>78</v>
      </c>
      <c r="J413" s="163" t="s">
        <v>78</v>
      </c>
      <c r="K413" s="160">
        <f>G413*150%</f>
        <v>27750</v>
      </c>
      <c r="L413" s="163" t="s">
        <v>78</v>
      </c>
      <c r="M413" s="163" t="s">
        <v>78</v>
      </c>
      <c r="N413" s="163" t="s">
        <v>78</v>
      </c>
      <c r="O413" s="160">
        <f>G413*200%</f>
        <v>37000</v>
      </c>
      <c r="P413" s="163" t="s">
        <v>78</v>
      </c>
    </row>
    <row r="414" spans="1:16" s="23" customFormat="1">
      <c r="A414" s="332"/>
      <c r="B414" s="336"/>
      <c r="C414" s="332"/>
      <c r="D414" s="160">
        <v>3</v>
      </c>
      <c r="E414" s="167" t="s">
        <v>78</v>
      </c>
      <c r="F414" s="105">
        <v>26360</v>
      </c>
      <c r="G414" s="160">
        <v>17000</v>
      </c>
      <c r="H414" s="163" t="s">
        <v>78</v>
      </c>
      <c r="I414" s="163" t="s">
        <v>78</v>
      </c>
      <c r="J414" s="173">
        <f>F414*150%</f>
        <v>39540</v>
      </c>
      <c r="K414" s="160">
        <f>G414*150%</f>
        <v>25500</v>
      </c>
      <c r="L414" s="163" t="s">
        <v>78</v>
      </c>
      <c r="M414" s="163" t="s">
        <v>78</v>
      </c>
      <c r="N414" s="173">
        <f>F414*200%</f>
        <v>52720</v>
      </c>
      <c r="O414" s="160">
        <f t="shared" ref="O414" si="532">G414*200%</f>
        <v>34000</v>
      </c>
      <c r="P414" s="163" t="s">
        <v>78</v>
      </c>
    </row>
    <row r="415" spans="1:16" s="23" customFormat="1" ht="12.75" customHeight="1">
      <c r="A415" s="332"/>
      <c r="B415" s="336"/>
      <c r="C415" s="332"/>
      <c r="D415" s="160">
        <v>4</v>
      </c>
      <c r="E415" s="167" t="s">
        <v>78</v>
      </c>
      <c r="F415" s="167">
        <v>18500</v>
      </c>
      <c r="G415" s="160">
        <v>15500</v>
      </c>
      <c r="H415" s="163" t="s">
        <v>78</v>
      </c>
      <c r="I415" s="163" t="s">
        <v>78</v>
      </c>
      <c r="J415" s="173">
        <f t="shared" ref="J415" si="533">F415*150%</f>
        <v>27750</v>
      </c>
      <c r="K415" s="160">
        <f t="shared" ref="K415" si="534">G415*150%</f>
        <v>23250</v>
      </c>
      <c r="L415" s="163" t="s">
        <v>78</v>
      </c>
      <c r="M415" s="163" t="s">
        <v>78</v>
      </c>
      <c r="N415" s="173">
        <f t="shared" ref="N415" si="535">F415*200%</f>
        <v>37000</v>
      </c>
      <c r="O415" s="160">
        <f t="shared" ref="O415" si="536">G415*200%</f>
        <v>31000</v>
      </c>
      <c r="P415" s="163" t="s">
        <v>78</v>
      </c>
    </row>
    <row r="416" spans="1:16" s="23" customFormat="1">
      <c r="A416" s="335">
        <v>99</v>
      </c>
      <c r="B416" s="334" t="s">
        <v>331</v>
      </c>
      <c r="C416" s="335">
        <v>550300</v>
      </c>
      <c r="D416" s="169">
        <v>1</v>
      </c>
      <c r="E416" s="167" t="s">
        <v>78</v>
      </c>
      <c r="F416" s="167" t="s">
        <v>78</v>
      </c>
      <c r="G416" s="103">
        <v>26360</v>
      </c>
      <c r="H416" s="167" t="s">
        <v>78</v>
      </c>
      <c r="I416" s="167" t="s">
        <v>78</v>
      </c>
      <c r="J416" s="167" t="s">
        <v>78</v>
      </c>
      <c r="K416" s="160">
        <f>G416*150%</f>
        <v>39540</v>
      </c>
      <c r="L416" s="167" t="s">
        <v>78</v>
      </c>
      <c r="M416" s="167" t="s">
        <v>78</v>
      </c>
      <c r="N416" s="167" t="s">
        <v>78</v>
      </c>
      <c r="O416" s="160">
        <f>G416*200%</f>
        <v>52720</v>
      </c>
      <c r="P416" s="167" t="s">
        <v>78</v>
      </c>
    </row>
    <row r="417" spans="1:16" s="23" customFormat="1">
      <c r="A417" s="335"/>
      <c r="B417" s="334"/>
      <c r="C417" s="335"/>
      <c r="D417" s="169">
        <v>2</v>
      </c>
      <c r="E417" s="167" t="s">
        <v>78</v>
      </c>
      <c r="F417" s="167" t="s">
        <v>78</v>
      </c>
      <c r="G417" s="160">
        <v>18500</v>
      </c>
      <c r="H417" s="167" t="s">
        <v>78</v>
      </c>
      <c r="I417" s="167" t="s">
        <v>78</v>
      </c>
      <c r="J417" s="167" t="s">
        <v>78</v>
      </c>
      <c r="K417" s="160">
        <f>G417*150%</f>
        <v>27750</v>
      </c>
      <c r="L417" s="167" t="s">
        <v>78</v>
      </c>
      <c r="M417" s="167" t="s">
        <v>78</v>
      </c>
      <c r="N417" s="167" t="s">
        <v>78</v>
      </c>
      <c r="O417" s="160">
        <f t="shared" ref="O417" si="537">G417*200%</f>
        <v>37000</v>
      </c>
      <c r="P417" s="167" t="s">
        <v>78</v>
      </c>
    </row>
    <row r="418" spans="1:16" s="23" customFormat="1">
      <c r="A418" s="335"/>
      <c r="B418" s="334"/>
      <c r="C418" s="335"/>
      <c r="D418" s="169">
        <v>3</v>
      </c>
      <c r="E418" s="167" t="s">
        <v>78</v>
      </c>
      <c r="F418" s="105">
        <v>26360</v>
      </c>
      <c r="G418" s="160">
        <v>17000</v>
      </c>
      <c r="H418" s="167" t="s">
        <v>78</v>
      </c>
      <c r="I418" s="167" t="s">
        <v>78</v>
      </c>
      <c r="J418" s="173">
        <f>F418*150%</f>
        <v>39540</v>
      </c>
      <c r="K418" s="160">
        <f t="shared" ref="K418" si="538">G418*150%</f>
        <v>25500</v>
      </c>
      <c r="L418" s="167" t="s">
        <v>78</v>
      </c>
      <c r="M418" s="167" t="s">
        <v>78</v>
      </c>
      <c r="N418" s="173">
        <f>F418*200%</f>
        <v>52720</v>
      </c>
      <c r="O418" s="160">
        <f t="shared" ref="O418" si="539">G418*200%</f>
        <v>34000</v>
      </c>
      <c r="P418" s="167" t="s">
        <v>78</v>
      </c>
    </row>
    <row r="419" spans="1:16" s="23" customFormat="1">
      <c r="A419" s="335"/>
      <c r="B419" s="334"/>
      <c r="C419" s="335"/>
      <c r="D419" s="169">
        <v>4</v>
      </c>
      <c r="E419" s="167" t="s">
        <v>78</v>
      </c>
      <c r="F419" s="167">
        <v>18500</v>
      </c>
      <c r="G419" s="160">
        <v>16000</v>
      </c>
      <c r="H419" s="167" t="s">
        <v>78</v>
      </c>
      <c r="I419" s="167" t="s">
        <v>78</v>
      </c>
      <c r="J419" s="173">
        <f t="shared" ref="J419" si="540">F419*150%</f>
        <v>27750</v>
      </c>
      <c r="K419" s="160">
        <f t="shared" si="499"/>
        <v>24000</v>
      </c>
      <c r="L419" s="167" t="s">
        <v>78</v>
      </c>
      <c r="M419" s="167" t="s">
        <v>78</v>
      </c>
      <c r="N419" s="173">
        <f t="shared" ref="N419" si="541">F419*200%</f>
        <v>37000</v>
      </c>
      <c r="O419" s="160">
        <f t="shared" si="501"/>
        <v>32000</v>
      </c>
      <c r="P419" s="167" t="s">
        <v>78</v>
      </c>
    </row>
    <row r="420" spans="1:16">
      <c r="A420" s="26"/>
      <c r="B420" s="86"/>
      <c r="C420" s="2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6"/>
      <c r="P420" s="6"/>
    </row>
    <row r="421" spans="1:16">
      <c r="A421" s="339" t="s">
        <v>416</v>
      </c>
      <c r="B421" s="339"/>
      <c r="C421" s="339"/>
      <c r="D421" s="339"/>
      <c r="E421" s="339"/>
      <c r="F421" s="339"/>
      <c r="G421" s="339"/>
      <c r="H421" s="339"/>
      <c r="I421" s="339"/>
      <c r="J421" s="339"/>
      <c r="K421" s="339"/>
      <c r="L421" s="339"/>
      <c r="M421" s="339"/>
      <c r="N421" s="339"/>
      <c r="O421" s="339"/>
      <c r="P421" s="339"/>
    </row>
    <row r="422" spans="1:16">
      <c r="A422" s="339" t="s">
        <v>0</v>
      </c>
      <c r="B422" s="390" t="s">
        <v>60</v>
      </c>
      <c r="C422" s="356" t="s">
        <v>49</v>
      </c>
      <c r="D422" s="353" t="s">
        <v>116</v>
      </c>
      <c r="E422" s="354"/>
      <c r="F422" s="354"/>
      <c r="G422" s="354"/>
      <c r="H422" s="354"/>
      <c r="I422" s="354"/>
      <c r="J422" s="354"/>
      <c r="K422" s="354"/>
      <c r="L422" s="354"/>
      <c r="M422" s="354"/>
      <c r="N422" s="354"/>
      <c r="O422" s="354"/>
      <c r="P422" s="355"/>
    </row>
    <row r="423" spans="1:16">
      <c r="A423" s="339"/>
      <c r="B423" s="391"/>
      <c r="C423" s="356"/>
      <c r="D423" s="165"/>
      <c r="E423" s="339" t="s">
        <v>113</v>
      </c>
      <c r="F423" s="339"/>
      <c r="G423" s="339"/>
      <c r="H423" s="339"/>
      <c r="I423" s="339" t="s">
        <v>114</v>
      </c>
      <c r="J423" s="339"/>
      <c r="K423" s="339"/>
      <c r="L423" s="339"/>
      <c r="M423" s="339" t="s">
        <v>115</v>
      </c>
      <c r="N423" s="339"/>
      <c r="O423" s="339"/>
      <c r="P423" s="339"/>
    </row>
    <row r="424" spans="1:16" ht="25.5">
      <c r="A424" s="339"/>
      <c r="B424" s="392"/>
      <c r="C424" s="356"/>
      <c r="D424" s="165" t="s">
        <v>112</v>
      </c>
      <c r="E424" s="162" t="s">
        <v>121</v>
      </c>
      <c r="F424" s="162" t="s">
        <v>117</v>
      </c>
      <c r="G424" s="14" t="s">
        <v>122</v>
      </c>
      <c r="H424" s="162" t="s">
        <v>123</v>
      </c>
      <c r="I424" s="162" t="s">
        <v>121</v>
      </c>
      <c r="J424" s="162" t="s">
        <v>117</v>
      </c>
      <c r="K424" s="14" t="s">
        <v>122</v>
      </c>
      <c r="L424" s="162" t="s">
        <v>123</v>
      </c>
      <c r="M424" s="162" t="s">
        <v>121</v>
      </c>
      <c r="N424" s="162" t="s">
        <v>117</v>
      </c>
      <c r="O424" s="14" t="s">
        <v>122</v>
      </c>
      <c r="P424" s="162" t="s">
        <v>123</v>
      </c>
    </row>
    <row r="425" spans="1:16">
      <c r="A425" s="328" t="s">
        <v>249</v>
      </c>
      <c r="B425" s="330"/>
      <c r="C425" s="330"/>
      <c r="D425" s="330"/>
      <c r="E425" s="330"/>
      <c r="F425" s="330"/>
      <c r="G425" s="330"/>
      <c r="H425" s="330"/>
      <c r="I425" s="330"/>
      <c r="J425" s="330"/>
      <c r="K425" s="330"/>
      <c r="L425" s="330"/>
      <c r="M425" s="330"/>
      <c r="N425" s="330"/>
      <c r="O425" s="330"/>
      <c r="P425" s="331"/>
    </row>
    <row r="426" spans="1:16" s="23" customFormat="1">
      <c r="A426" s="322">
        <v>1</v>
      </c>
      <c r="B426" s="334" t="s">
        <v>94</v>
      </c>
      <c r="C426" s="335">
        <v>580200</v>
      </c>
      <c r="D426" s="201">
        <v>1</v>
      </c>
      <c r="E426" s="103">
        <v>27000</v>
      </c>
      <c r="F426" s="202" t="s">
        <v>78</v>
      </c>
      <c r="G426" s="202" t="s">
        <v>78</v>
      </c>
      <c r="H426" s="202" t="s">
        <v>78</v>
      </c>
      <c r="I426" s="201">
        <f t="shared" ref="I426:I428" si="542">E426*150%</f>
        <v>40500</v>
      </c>
      <c r="J426" s="202" t="s">
        <v>78</v>
      </c>
      <c r="K426" s="202" t="s">
        <v>78</v>
      </c>
      <c r="L426" s="202" t="s">
        <v>78</v>
      </c>
      <c r="M426" s="201">
        <f t="shared" ref="M426:M428" si="543">E426*200%</f>
        <v>54000</v>
      </c>
      <c r="N426" s="202" t="s">
        <v>78</v>
      </c>
      <c r="O426" s="202" t="s">
        <v>78</v>
      </c>
      <c r="P426" s="202" t="s">
        <v>78</v>
      </c>
    </row>
    <row r="427" spans="1:16" s="23" customFormat="1">
      <c r="A427" s="332"/>
      <c r="B427" s="334"/>
      <c r="C427" s="335"/>
      <c r="D427" s="201">
        <v>2</v>
      </c>
      <c r="E427" s="201">
        <v>25700</v>
      </c>
      <c r="F427" s="202" t="s">
        <v>78</v>
      </c>
      <c r="G427" s="202" t="s">
        <v>78</v>
      </c>
      <c r="H427" s="202" t="s">
        <v>78</v>
      </c>
      <c r="I427" s="201">
        <f t="shared" ref="I427" si="544">E427*150%</f>
        <v>38550</v>
      </c>
      <c r="J427" s="202" t="s">
        <v>78</v>
      </c>
      <c r="K427" s="202" t="s">
        <v>78</v>
      </c>
      <c r="L427" s="202" t="s">
        <v>78</v>
      </c>
      <c r="M427" s="201">
        <f t="shared" ref="M427" si="545">E427*200%</f>
        <v>51400</v>
      </c>
      <c r="N427" s="202" t="s">
        <v>78</v>
      </c>
      <c r="O427" s="202" t="s">
        <v>78</v>
      </c>
      <c r="P427" s="202" t="s">
        <v>78</v>
      </c>
    </row>
    <row r="428" spans="1:16" s="23" customFormat="1">
      <c r="A428" s="322">
        <v>2</v>
      </c>
      <c r="B428" s="334" t="s">
        <v>95</v>
      </c>
      <c r="C428" s="335">
        <v>580100</v>
      </c>
      <c r="D428" s="201">
        <v>1</v>
      </c>
      <c r="E428" s="103">
        <v>27000</v>
      </c>
      <c r="F428" s="202" t="s">
        <v>78</v>
      </c>
      <c r="G428" s="202" t="s">
        <v>78</v>
      </c>
      <c r="H428" s="202" t="s">
        <v>78</v>
      </c>
      <c r="I428" s="201">
        <f t="shared" si="542"/>
        <v>40500</v>
      </c>
      <c r="J428" s="202" t="s">
        <v>78</v>
      </c>
      <c r="K428" s="202" t="s">
        <v>78</v>
      </c>
      <c r="L428" s="202" t="s">
        <v>78</v>
      </c>
      <c r="M428" s="201">
        <f t="shared" si="543"/>
        <v>54000</v>
      </c>
      <c r="N428" s="202" t="s">
        <v>78</v>
      </c>
      <c r="O428" s="202" t="s">
        <v>78</v>
      </c>
      <c r="P428" s="202" t="s">
        <v>78</v>
      </c>
    </row>
    <row r="429" spans="1:16" s="23" customFormat="1">
      <c r="A429" s="332"/>
      <c r="B429" s="320"/>
      <c r="C429" s="322"/>
      <c r="D429" s="201">
        <v>2</v>
      </c>
      <c r="E429" s="201">
        <v>26700</v>
      </c>
      <c r="F429" s="202" t="s">
        <v>78</v>
      </c>
      <c r="G429" s="202" t="s">
        <v>78</v>
      </c>
      <c r="H429" s="202" t="s">
        <v>78</v>
      </c>
      <c r="I429" s="201">
        <f t="shared" ref="I429" si="546">E429*150%</f>
        <v>40050</v>
      </c>
      <c r="J429" s="202" t="s">
        <v>78</v>
      </c>
      <c r="K429" s="202" t="s">
        <v>78</v>
      </c>
      <c r="L429" s="202" t="s">
        <v>78</v>
      </c>
      <c r="M429" s="201">
        <f t="shared" ref="M429" si="547">E429*200%</f>
        <v>53400</v>
      </c>
      <c r="N429" s="202" t="s">
        <v>78</v>
      </c>
      <c r="O429" s="202" t="s">
        <v>78</v>
      </c>
      <c r="P429" s="202" t="s">
        <v>78</v>
      </c>
    </row>
    <row r="430" spans="1:16" s="23" customFormat="1">
      <c r="A430" s="322">
        <v>3</v>
      </c>
      <c r="B430" s="320" t="s">
        <v>210</v>
      </c>
      <c r="C430" s="322">
        <v>510100</v>
      </c>
      <c r="D430" s="203">
        <v>1</v>
      </c>
      <c r="E430" s="103">
        <v>26360</v>
      </c>
      <c r="F430" s="202" t="s">
        <v>78</v>
      </c>
      <c r="G430" s="202" t="s">
        <v>78</v>
      </c>
      <c r="H430" s="202" t="s">
        <v>78</v>
      </c>
      <c r="I430" s="201">
        <f>E430*150%</f>
        <v>39540</v>
      </c>
      <c r="J430" s="202" t="s">
        <v>78</v>
      </c>
      <c r="K430" s="202" t="s">
        <v>78</v>
      </c>
      <c r="L430" s="202" t="s">
        <v>78</v>
      </c>
      <c r="M430" s="201">
        <f>E430*200%</f>
        <v>52720</v>
      </c>
      <c r="N430" s="202" t="s">
        <v>78</v>
      </c>
      <c r="O430" s="202" t="s">
        <v>78</v>
      </c>
      <c r="P430" s="202" t="s">
        <v>78</v>
      </c>
    </row>
    <row r="431" spans="1:16" s="23" customFormat="1">
      <c r="A431" s="323"/>
      <c r="B431" s="321"/>
      <c r="C431" s="323"/>
      <c r="D431" s="203">
        <v>2</v>
      </c>
      <c r="E431" s="201">
        <v>21700</v>
      </c>
      <c r="F431" s="202" t="s">
        <v>78</v>
      </c>
      <c r="G431" s="202" t="s">
        <v>78</v>
      </c>
      <c r="H431" s="202" t="s">
        <v>78</v>
      </c>
      <c r="I431" s="201">
        <f t="shared" ref="I431" si="548">E431*150%</f>
        <v>32550</v>
      </c>
      <c r="J431" s="202" t="s">
        <v>78</v>
      </c>
      <c r="K431" s="202" t="s">
        <v>78</v>
      </c>
      <c r="L431" s="202" t="s">
        <v>78</v>
      </c>
      <c r="M431" s="201">
        <f t="shared" ref="M431" si="549">E431*200%</f>
        <v>43400</v>
      </c>
      <c r="N431" s="202" t="s">
        <v>78</v>
      </c>
      <c r="O431" s="202" t="s">
        <v>78</v>
      </c>
      <c r="P431" s="202" t="s">
        <v>78</v>
      </c>
    </row>
    <row r="432" spans="1:16" s="23" customFormat="1" ht="15" customHeight="1">
      <c r="A432" s="322">
        <v>4</v>
      </c>
      <c r="B432" s="320" t="s">
        <v>14</v>
      </c>
      <c r="C432" s="322">
        <v>510200</v>
      </c>
      <c r="D432" s="203">
        <v>1</v>
      </c>
      <c r="E432" s="103">
        <v>26360</v>
      </c>
      <c r="F432" s="202" t="s">
        <v>78</v>
      </c>
      <c r="G432" s="202" t="s">
        <v>78</v>
      </c>
      <c r="H432" s="202" t="s">
        <v>78</v>
      </c>
      <c r="I432" s="201">
        <f>E432*150%</f>
        <v>39540</v>
      </c>
      <c r="J432" s="202" t="s">
        <v>78</v>
      </c>
      <c r="K432" s="202" t="s">
        <v>78</v>
      </c>
      <c r="L432" s="202" t="s">
        <v>78</v>
      </c>
      <c r="M432" s="201">
        <f>E432*200%</f>
        <v>52720</v>
      </c>
      <c r="N432" s="202" t="s">
        <v>78</v>
      </c>
      <c r="O432" s="202" t="s">
        <v>78</v>
      </c>
      <c r="P432" s="202" t="s">
        <v>78</v>
      </c>
    </row>
    <row r="433" spans="1:16" s="23" customFormat="1" ht="15.75" customHeight="1">
      <c r="A433" s="323"/>
      <c r="B433" s="321"/>
      <c r="C433" s="323"/>
      <c r="D433" s="203">
        <v>2</v>
      </c>
      <c r="E433" s="201">
        <v>21700</v>
      </c>
      <c r="F433" s="202" t="s">
        <v>78</v>
      </c>
      <c r="G433" s="202" t="s">
        <v>78</v>
      </c>
      <c r="H433" s="202" t="s">
        <v>78</v>
      </c>
      <c r="I433" s="201">
        <f t="shared" ref="I433:I445" si="550">E433*150%</f>
        <v>32550</v>
      </c>
      <c r="J433" s="202" t="s">
        <v>78</v>
      </c>
      <c r="K433" s="202" t="s">
        <v>78</v>
      </c>
      <c r="L433" s="202" t="s">
        <v>78</v>
      </c>
      <c r="M433" s="201">
        <f t="shared" ref="M433:M447" si="551">E433*200%</f>
        <v>43400</v>
      </c>
      <c r="N433" s="202" t="s">
        <v>78</v>
      </c>
      <c r="O433" s="202" t="s">
        <v>78</v>
      </c>
      <c r="P433" s="202" t="s">
        <v>78</v>
      </c>
    </row>
    <row r="434" spans="1:16" s="23" customFormat="1">
      <c r="A434" s="322">
        <v>5</v>
      </c>
      <c r="B434" s="320" t="s">
        <v>21</v>
      </c>
      <c r="C434" s="322">
        <v>510400</v>
      </c>
      <c r="D434" s="203">
        <v>1</v>
      </c>
      <c r="E434" s="103">
        <v>26360</v>
      </c>
      <c r="F434" s="202" t="s">
        <v>78</v>
      </c>
      <c r="G434" s="202" t="s">
        <v>78</v>
      </c>
      <c r="H434" s="202" t="s">
        <v>78</v>
      </c>
      <c r="I434" s="201">
        <f>E434*150%</f>
        <v>39540</v>
      </c>
      <c r="J434" s="202" t="s">
        <v>78</v>
      </c>
      <c r="K434" s="202" t="s">
        <v>78</v>
      </c>
      <c r="L434" s="202" t="s">
        <v>78</v>
      </c>
      <c r="M434" s="201">
        <f>E434*200%</f>
        <v>52720</v>
      </c>
      <c r="N434" s="202" t="s">
        <v>78</v>
      </c>
      <c r="O434" s="202" t="s">
        <v>78</v>
      </c>
      <c r="P434" s="202" t="s">
        <v>78</v>
      </c>
    </row>
    <row r="435" spans="1:16" s="23" customFormat="1">
      <c r="A435" s="323"/>
      <c r="B435" s="321"/>
      <c r="C435" s="323"/>
      <c r="D435" s="203">
        <v>2</v>
      </c>
      <c r="E435" s="201">
        <v>21700</v>
      </c>
      <c r="F435" s="202" t="s">
        <v>78</v>
      </c>
      <c r="G435" s="202" t="s">
        <v>78</v>
      </c>
      <c r="H435" s="202" t="s">
        <v>78</v>
      </c>
      <c r="I435" s="201">
        <f t="shared" ref="I435" si="552">E435*150%</f>
        <v>32550</v>
      </c>
      <c r="J435" s="202" t="s">
        <v>78</v>
      </c>
      <c r="K435" s="202" t="s">
        <v>78</v>
      </c>
      <c r="L435" s="202" t="s">
        <v>78</v>
      </c>
      <c r="M435" s="201">
        <f t="shared" ref="M435" si="553">E435*200%</f>
        <v>43400</v>
      </c>
      <c r="N435" s="202" t="s">
        <v>78</v>
      </c>
      <c r="O435" s="202" t="s">
        <v>78</v>
      </c>
      <c r="P435" s="202" t="s">
        <v>78</v>
      </c>
    </row>
    <row r="436" spans="1:16" s="23" customFormat="1">
      <c r="A436" s="322">
        <v>6</v>
      </c>
      <c r="B436" s="320" t="s">
        <v>6</v>
      </c>
      <c r="C436" s="322">
        <v>520100</v>
      </c>
      <c r="D436" s="203">
        <v>1</v>
      </c>
      <c r="E436" s="103">
        <v>26360</v>
      </c>
      <c r="F436" s="202" t="s">
        <v>78</v>
      </c>
      <c r="G436" s="202" t="s">
        <v>78</v>
      </c>
      <c r="H436" s="202" t="s">
        <v>78</v>
      </c>
      <c r="I436" s="201">
        <f>E436*150%</f>
        <v>39540</v>
      </c>
      <c r="J436" s="202" t="s">
        <v>78</v>
      </c>
      <c r="K436" s="202" t="s">
        <v>78</v>
      </c>
      <c r="L436" s="202" t="s">
        <v>78</v>
      </c>
      <c r="M436" s="201">
        <f>E436*200%</f>
        <v>52720</v>
      </c>
      <c r="N436" s="202" t="s">
        <v>78</v>
      </c>
      <c r="O436" s="202" t="s">
        <v>78</v>
      </c>
      <c r="P436" s="202" t="s">
        <v>78</v>
      </c>
    </row>
    <row r="437" spans="1:16" s="23" customFormat="1">
      <c r="A437" s="323"/>
      <c r="B437" s="321"/>
      <c r="C437" s="323"/>
      <c r="D437" s="203">
        <v>2</v>
      </c>
      <c r="E437" s="201">
        <v>21700</v>
      </c>
      <c r="F437" s="202" t="s">
        <v>78</v>
      </c>
      <c r="G437" s="202" t="s">
        <v>78</v>
      </c>
      <c r="H437" s="202" t="s">
        <v>78</v>
      </c>
      <c r="I437" s="201">
        <f t="shared" si="550"/>
        <v>32550</v>
      </c>
      <c r="J437" s="202" t="s">
        <v>78</v>
      </c>
      <c r="K437" s="202" t="s">
        <v>78</v>
      </c>
      <c r="L437" s="202" t="s">
        <v>78</v>
      </c>
      <c r="M437" s="201">
        <f t="shared" si="551"/>
        <v>43400</v>
      </c>
      <c r="N437" s="202" t="s">
        <v>78</v>
      </c>
      <c r="O437" s="202" t="s">
        <v>78</v>
      </c>
      <c r="P437" s="202" t="s">
        <v>78</v>
      </c>
    </row>
    <row r="438" spans="1:16" s="23" customFormat="1">
      <c r="A438" s="322">
        <v>7</v>
      </c>
      <c r="B438" s="320" t="s">
        <v>185</v>
      </c>
      <c r="C438" s="322">
        <v>520200</v>
      </c>
      <c r="D438" s="203">
        <v>1</v>
      </c>
      <c r="E438" s="103">
        <v>26360</v>
      </c>
      <c r="F438" s="202" t="s">
        <v>78</v>
      </c>
      <c r="G438" s="202" t="s">
        <v>78</v>
      </c>
      <c r="H438" s="202" t="s">
        <v>78</v>
      </c>
      <c r="I438" s="201">
        <f>E438*150%</f>
        <v>39540</v>
      </c>
      <c r="J438" s="202" t="s">
        <v>78</v>
      </c>
      <c r="K438" s="202" t="s">
        <v>78</v>
      </c>
      <c r="L438" s="202" t="s">
        <v>78</v>
      </c>
      <c r="M438" s="201">
        <f>E438*200%</f>
        <v>52720</v>
      </c>
      <c r="N438" s="202" t="s">
        <v>78</v>
      </c>
      <c r="O438" s="202" t="s">
        <v>78</v>
      </c>
      <c r="P438" s="202" t="s">
        <v>78</v>
      </c>
    </row>
    <row r="439" spans="1:16" s="23" customFormat="1">
      <c r="A439" s="323"/>
      <c r="B439" s="321"/>
      <c r="C439" s="323"/>
      <c r="D439" s="203">
        <v>2</v>
      </c>
      <c r="E439" s="201">
        <v>21700</v>
      </c>
      <c r="F439" s="202" t="s">
        <v>78</v>
      </c>
      <c r="G439" s="202" t="s">
        <v>78</v>
      </c>
      <c r="H439" s="202" t="s">
        <v>78</v>
      </c>
      <c r="I439" s="201">
        <f t="shared" ref="I439" si="554">E439*150%</f>
        <v>32550</v>
      </c>
      <c r="J439" s="202" t="s">
        <v>78</v>
      </c>
      <c r="K439" s="202" t="s">
        <v>78</v>
      </c>
      <c r="L439" s="202" t="s">
        <v>78</v>
      </c>
      <c r="M439" s="201">
        <f t="shared" ref="M439" si="555">E439*200%</f>
        <v>43400</v>
      </c>
      <c r="N439" s="202" t="s">
        <v>78</v>
      </c>
      <c r="O439" s="202" t="s">
        <v>78</v>
      </c>
      <c r="P439" s="202" t="s">
        <v>78</v>
      </c>
    </row>
    <row r="440" spans="1:16" s="23" customFormat="1">
      <c r="A440" s="322">
        <v>8</v>
      </c>
      <c r="B440" s="320" t="s">
        <v>186</v>
      </c>
      <c r="C440" s="322">
        <v>520400</v>
      </c>
      <c r="D440" s="203">
        <v>1</v>
      </c>
      <c r="E440" s="103">
        <v>26360</v>
      </c>
      <c r="F440" s="202" t="s">
        <v>78</v>
      </c>
      <c r="G440" s="202" t="s">
        <v>78</v>
      </c>
      <c r="H440" s="202" t="s">
        <v>78</v>
      </c>
      <c r="I440" s="201">
        <f>E440*150%</f>
        <v>39540</v>
      </c>
      <c r="J440" s="202" t="s">
        <v>78</v>
      </c>
      <c r="K440" s="202" t="s">
        <v>78</v>
      </c>
      <c r="L440" s="202" t="s">
        <v>78</v>
      </c>
      <c r="M440" s="201">
        <f>E440*200%</f>
        <v>52720</v>
      </c>
      <c r="N440" s="202" t="s">
        <v>78</v>
      </c>
      <c r="O440" s="202" t="s">
        <v>78</v>
      </c>
      <c r="P440" s="202" t="s">
        <v>78</v>
      </c>
    </row>
    <row r="441" spans="1:16" s="23" customFormat="1">
      <c r="A441" s="323"/>
      <c r="B441" s="321"/>
      <c r="C441" s="323"/>
      <c r="D441" s="203">
        <v>2</v>
      </c>
      <c r="E441" s="201">
        <v>21700</v>
      </c>
      <c r="F441" s="202" t="s">
        <v>78</v>
      </c>
      <c r="G441" s="202" t="s">
        <v>78</v>
      </c>
      <c r="H441" s="202" t="s">
        <v>78</v>
      </c>
      <c r="I441" s="201">
        <f t="shared" ref="I441" si="556">E441*150%</f>
        <v>32550</v>
      </c>
      <c r="J441" s="202" t="s">
        <v>78</v>
      </c>
      <c r="K441" s="202" t="s">
        <v>78</v>
      </c>
      <c r="L441" s="202" t="s">
        <v>78</v>
      </c>
      <c r="M441" s="201">
        <f t="shared" ref="M441" si="557">E441*200%</f>
        <v>43400</v>
      </c>
      <c r="N441" s="202" t="s">
        <v>78</v>
      </c>
      <c r="O441" s="202" t="s">
        <v>78</v>
      </c>
      <c r="P441" s="202" t="s">
        <v>78</v>
      </c>
    </row>
    <row r="442" spans="1:16" s="23" customFormat="1">
      <c r="A442" s="322">
        <v>9</v>
      </c>
      <c r="B442" s="320" t="s">
        <v>211</v>
      </c>
      <c r="C442" s="322">
        <v>530200</v>
      </c>
      <c r="D442" s="203">
        <v>1</v>
      </c>
      <c r="E442" s="103">
        <v>26360</v>
      </c>
      <c r="F442" s="202" t="s">
        <v>78</v>
      </c>
      <c r="G442" s="202" t="s">
        <v>78</v>
      </c>
      <c r="H442" s="202" t="s">
        <v>78</v>
      </c>
      <c r="I442" s="201">
        <f>E442*150%</f>
        <v>39540</v>
      </c>
      <c r="J442" s="202" t="s">
        <v>78</v>
      </c>
      <c r="K442" s="202" t="s">
        <v>78</v>
      </c>
      <c r="L442" s="202" t="s">
        <v>78</v>
      </c>
      <c r="M442" s="201">
        <f>E442*200%</f>
        <v>52720</v>
      </c>
      <c r="N442" s="202" t="s">
        <v>78</v>
      </c>
      <c r="O442" s="202" t="s">
        <v>78</v>
      </c>
      <c r="P442" s="202" t="s">
        <v>78</v>
      </c>
    </row>
    <row r="443" spans="1:16" s="292" customFormat="1">
      <c r="A443" s="323"/>
      <c r="B443" s="321"/>
      <c r="C443" s="323"/>
      <c r="D443" s="293">
        <v>2</v>
      </c>
      <c r="E443" s="290">
        <v>23700</v>
      </c>
      <c r="F443" s="291" t="s">
        <v>78</v>
      </c>
      <c r="G443" s="291" t="s">
        <v>78</v>
      </c>
      <c r="H443" s="291" t="s">
        <v>78</v>
      </c>
      <c r="I443" s="290">
        <f t="shared" ref="I443" si="558">E443*150%</f>
        <v>35550</v>
      </c>
      <c r="J443" s="291" t="s">
        <v>78</v>
      </c>
      <c r="K443" s="291" t="s">
        <v>78</v>
      </c>
      <c r="L443" s="291" t="s">
        <v>78</v>
      </c>
      <c r="M443" s="290">
        <f t="shared" ref="M443" si="559">E443*200%</f>
        <v>47400</v>
      </c>
      <c r="N443" s="291" t="s">
        <v>78</v>
      </c>
      <c r="O443" s="291" t="s">
        <v>78</v>
      </c>
      <c r="P443" s="291" t="s">
        <v>78</v>
      </c>
    </row>
    <row r="444" spans="1:16" s="23" customFormat="1">
      <c r="A444" s="322">
        <v>10</v>
      </c>
      <c r="B444" s="320" t="s">
        <v>188</v>
      </c>
      <c r="C444" s="322">
        <v>531000</v>
      </c>
      <c r="D444" s="203">
        <v>1</v>
      </c>
      <c r="E444" s="103">
        <v>26360</v>
      </c>
      <c r="F444" s="202" t="s">
        <v>78</v>
      </c>
      <c r="G444" s="202" t="s">
        <v>78</v>
      </c>
      <c r="H444" s="202" t="s">
        <v>78</v>
      </c>
      <c r="I444" s="201">
        <f>E444*150%</f>
        <v>39540</v>
      </c>
      <c r="J444" s="202" t="s">
        <v>78</v>
      </c>
      <c r="K444" s="202" t="s">
        <v>78</v>
      </c>
      <c r="L444" s="202" t="s">
        <v>78</v>
      </c>
      <c r="M444" s="201">
        <f>E444*200%</f>
        <v>52720</v>
      </c>
      <c r="N444" s="202" t="s">
        <v>78</v>
      </c>
      <c r="O444" s="202" t="s">
        <v>78</v>
      </c>
      <c r="P444" s="202" t="s">
        <v>78</v>
      </c>
    </row>
    <row r="445" spans="1:16" s="23" customFormat="1">
      <c r="A445" s="323"/>
      <c r="B445" s="321"/>
      <c r="C445" s="323"/>
      <c r="D445" s="203">
        <v>2</v>
      </c>
      <c r="E445" s="201">
        <v>21700</v>
      </c>
      <c r="F445" s="202" t="s">
        <v>78</v>
      </c>
      <c r="G445" s="202" t="s">
        <v>78</v>
      </c>
      <c r="H445" s="202" t="s">
        <v>78</v>
      </c>
      <c r="I445" s="201">
        <f t="shared" si="550"/>
        <v>32550</v>
      </c>
      <c r="J445" s="202" t="s">
        <v>78</v>
      </c>
      <c r="K445" s="202" t="s">
        <v>78</v>
      </c>
      <c r="L445" s="202" t="s">
        <v>78</v>
      </c>
      <c r="M445" s="201">
        <f t="shared" si="551"/>
        <v>43400</v>
      </c>
      <c r="N445" s="202" t="s">
        <v>78</v>
      </c>
      <c r="O445" s="202" t="s">
        <v>78</v>
      </c>
      <c r="P445" s="202" t="s">
        <v>78</v>
      </c>
    </row>
    <row r="446" spans="1:16" s="23" customFormat="1" ht="15" customHeight="1">
      <c r="A446" s="322">
        <v>11</v>
      </c>
      <c r="B446" s="320" t="s">
        <v>212</v>
      </c>
      <c r="C446" s="322">
        <v>531100</v>
      </c>
      <c r="D446" s="203">
        <v>1</v>
      </c>
      <c r="E446" s="103">
        <v>26360</v>
      </c>
      <c r="F446" s="202" t="s">
        <v>78</v>
      </c>
      <c r="G446" s="202" t="s">
        <v>78</v>
      </c>
      <c r="H446" s="202" t="s">
        <v>78</v>
      </c>
      <c r="I446" s="201">
        <f>E446*150%</f>
        <v>39540</v>
      </c>
      <c r="J446" s="202" t="s">
        <v>78</v>
      </c>
      <c r="K446" s="202" t="s">
        <v>78</v>
      </c>
      <c r="L446" s="202" t="s">
        <v>78</v>
      </c>
      <c r="M446" s="201">
        <f>E446*200%</f>
        <v>52720</v>
      </c>
      <c r="N446" s="202" t="s">
        <v>78</v>
      </c>
      <c r="O446" s="202" t="s">
        <v>78</v>
      </c>
      <c r="P446" s="202" t="s">
        <v>78</v>
      </c>
    </row>
    <row r="447" spans="1:16" s="23" customFormat="1" ht="14.25" customHeight="1">
      <c r="A447" s="323"/>
      <c r="B447" s="321"/>
      <c r="C447" s="323"/>
      <c r="D447" s="203">
        <v>2</v>
      </c>
      <c r="E447" s="201">
        <v>21700</v>
      </c>
      <c r="F447" s="202" t="s">
        <v>78</v>
      </c>
      <c r="G447" s="202" t="s">
        <v>78</v>
      </c>
      <c r="H447" s="202" t="s">
        <v>78</v>
      </c>
      <c r="I447" s="201">
        <f>E447*150%</f>
        <v>32550</v>
      </c>
      <c r="J447" s="202" t="s">
        <v>78</v>
      </c>
      <c r="K447" s="202" t="s">
        <v>78</v>
      </c>
      <c r="L447" s="202" t="s">
        <v>78</v>
      </c>
      <c r="M447" s="201">
        <f t="shared" si="551"/>
        <v>43400</v>
      </c>
      <c r="N447" s="202" t="s">
        <v>78</v>
      </c>
      <c r="O447" s="202" t="s">
        <v>78</v>
      </c>
      <c r="P447" s="202" t="s">
        <v>78</v>
      </c>
    </row>
    <row r="448" spans="1:16" s="23" customFormat="1">
      <c r="A448" s="322">
        <v>12</v>
      </c>
      <c r="B448" s="320" t="s">
        <v>190</v>
      </c>
      <c r="C448" s="322">
        <v>531500</v>
      </c>
      <c r="D448" s="203">
        <v>1</v>
      </c>
      <c r="E448" s="103">
        <v>26360</v>
      </c>
      <c r="F448" s="202" t="s">
        <v>78</v>
      </c>
      <c r="G448" s="202" t="s">
        <v>78</v>
      </c>
      <c r="H448" s="202" t="s">
        <v>78</v>
      </c>
      <c r="I448" s="201">
        <f>E448*150%</f>
        <v>39540</v>
      </c>
      <c r="J448" s="202" t="s">
        <v>78</v>
      </c>
      <c r="K448" s="202" t="s">
        <v>78</v>
      </c>
      <c r="L448" s="202" t="s">
        <v>78</v>
      </c>
      <c r="M448" s="201">
        <f>E448*200%</f>
        <v>52720</v>
      </c>
      <c r="N448" s="202" t="s">
        <v>78</v>
      </c>
      <c r="O448" s="202" t="s">
        <v>78</v>
      </c>
      <c r="P448" s="202" t="s">
        <v>78</v>
      </c>
    </row>
    <row r="449" spans="1:16" s="23" customFormat="1">
      <c r="A449" s="323"/>
      <c r="B449" s="321"/>
      <c r="C449" s="323"/>
      <c r="D449" s="203">
        <v>2</v>
      </c>
      <c r="E449" s="201">
        <v>21700</v>
      </c>
      <c r="F449" s="202" t="s">
        <v>78</v>
      </c>
      <c r="G449" s="202" t="s">
        <v>78</v>
      </c>
      <c r="H449" s="202" t="s">
        <v>78</v>
      </c>
      <c r="I449" s="201">
        <f t="shared" ref="I449" si="560">E449*150%</f>
        <v>32550</v>
      </c>
      <c r="J449" s="202" t="s">
        <v>78</v>
      </c>
      <c r="K449" s="202" t="s">
        <v>78</v>
      </c>
      <c r="L449" s="202" t="s">
        <v>78</v>
      </c>
      <c r="M449" s="201">
        <f t="shared" ref="M449" si="561">E449*200%</f>
        <v>43400</v>
      </c>
      <c r="N449" s="202" t="s">
        <v>78</v>
      </c>
      <c r="O449" s="202" t="s">
        <v>78</v>
      </c>
      <c r="P449" s="202" t="s">
        <v>78</v>
      </c>
    </row>
    <row r="450" spans="1:16" s="23" customFormat="1">
      <c r="A450" s="322">
        <v>13</v>
      </c>
      <c r="B450" s="320" t="s">
        <v>213</v>
      </c>
      <c r="C450" s="322">
        <v>531600</v>
      </c>
      <c r="D450" s="203">
        <v>1</v>
      </c>
      <c r="E450" s="103">
        <v>26360</v>
      </c>
      <c r="F450" s="202" t="s">
        <v>78</v>
      </c>
      <c r="G450" s="202" t="s">
        <v>78</v>
      </c>
      <c r="H450" s="202" t="s">
        <v>78</v>
      </c>
      <c r="I450" s="201">
        <f>E450*150%</f>
        <v>39540</v>
      </c>
      <c r="J450" s="202" t="s">
        <v>78</v>
      </c>
      <c r="K450" s="202" t="s">
        <v>78</v>
      </c>
      <c r="L450" s="202" t="s">
        <v>78</v>
      </c>
      <c r="M450" s="201">
        <f>E450*200%</f>
        <v>52720</v>
      </c>
      <c r="N450" s="202" t="s">
        <v>78</v>
      </c>
      <c r="O450" s="202" t="s">
        <v>78</v>
      </c>
      <c r="P450" s="202" t="s">
        <v>78</v>
      </c>
    </row>
    <row r="451" spans="1:16" s="23" customFormat="1">
      <c r="A451" s="323"/>
      <c r="B451" s="321"/>
      <c r="C451" s="323"/>
      <c r="D451" s="203">
        <v>2</v>
      </c>
      <c r="E451" s="201">
        <v>23700</v>
      </c>
      <c r="F451" s="202" t="s">
        <v>78</v>
      </c>
      <c r="G451" s="202" t="s">
        <v>78</v>
      </c>
      <c r="H451" s="202" t="s">
        <v>78</v>
      </c>
      <c r="I451" s="201">
        <f t="shared" ref="I451:I456" si="562">E451*150%</f>
        <v>35550</v>
      </c>
      <c r="J451" s="202" t="s">
        <v>78</v>
      </c>
      <c r="K451" s="202" t="s">
        <v>78</v>
      </c>
      <c r="L451" s="202" t="s">
        <v>78</v>
      </c>
      <c r="M451" s="201">
        <f t="shared" ref="M451:M456" si="563">E451*200%</f>
        <v>47400</v>
      </c>
      <c r="N451" s="202" t="s">
        <v>78</v>
      </c>
      <c r="O451" s="202" t="s">
        <v>78</v>
      </c>
      <c r="P451" s="202" t="s">
        <v>78</v>
      </c>
    </row>
    <row r="452" spans="1:16" s="23" customFormat="1">
      <c r="A452" s="322">
        <v>14</v>
      </c>
      <c r="B452" s="320" t="s">
        <v>214</v>
      </c>
      <c r="C452" s="322">
        <v>540200</v>
      </c>
      <c r="D452" s="203">
        <v>1</v>
      </c>
      <c r="E452" s="103">
        <v>26360</v>
      </c>
      <c r="F452" s="202" t="s">
        <v>78</v>
      </c>
      <c r="G452" s="202" t="s">
        <v>78</v>
      </c>
      <c r="H452" s="202" t="s">
        <v>78</v>
      </c>
      <c r="I452" s="201">
        <f>E452*150%</f>
        <v>39540</v>
      </c>
      <c r="J452" s="202" t="s">
        <v>78</v>
      </c>
      <c r="K452" s="202" t="s">
        <v>78</v>
      </c>
      <c r="L452" s="202" t="s">
        <v>78</v>
      </c>
      <c r="M452" s="201">
        <f>E452*200%</f>
        <v>52720</v>
      </c>
      <c r="N452" s="202" t="s">
        <v>78</v>
      </c>
      <c r="O452" s="202" t="s">
        <v>78</v>
      </c>
      <c r="P452" s="202" t="s">
        <v>78</v>
      </c>
    </row>
    <row r="453" spans="1:16" s="23" customFormat="1">
      <c r="A453" s="323"/>
      <c r="B453" s="321"/>
      <c r="C453" s="323"/>
      <c r="D453" s="203">
        <v>2</v>
      </c>
      <c r="E453" s="201">
        <v>23700</v>
      </c>
      <c r="F453" s="202" t="s">
        <v>78</v>
      </c>
      <c r="G453" s="202" t="s">
        <v>78</v>
      </c>
      <c r="H453" s="202" t="s">
        <v>78</v>
      </c>
      <c r="I453" s="201">
        <f t="shared" ref="I453" si="564">E453*150%</f>
        <v>35550</v>
      </c>
      <c r="J453" s="202" t="s">
        <v>78</v>
      </c>
      <c r="K453" s="202" t="s">
        <v>78</v>
      </c>
      <c r="L453" s="202" t="s">
        <v>78</v>
      </c>
      <c r="M453" s="201">
        <f t="shared" ref="M453" si="565">E453*200%</f>
        <v>47400</v>
      </c>
      <c r="N453" s="202" t="s">
        <v>78</v>
      </c>
      <c r="O453" s="202" t="s">
        <v>78</v>
      </c>
      <c r="P453" s="202" t="s">
        <v>78</v>
      </c>
    </row>
    <row r="454" spans="1:16" s="23" customFormat="1" ht="44.25" customHeight="1">
      <c r="A454" s="280">
        <v>15</v>
      </c>
      <c r="B454" s="281" t="s">
        <v>340</v>
      </c>
      <c r="C454" s="280">
        <v>550100</v>
      </c>
      <c r="D454" s="203">
        <v>1</v>
      </c>
      <c r="E454" s="103">
        <v>26360</v>
      </c>
      <c r="F454" s="202" t="s">
        <v>78</v>
      </c>
      <c r="G454" s="202" t="s">
        <v>78</v>
      </c>
      <c r="H454" s="202" t="s">
        <v>78</v>
      </c>
      <c r="I454" s="201">
        <f>E454*150%</f>
        <v>39540</v>
      </c>
      <c r="J454" s="202" t="s">
        <v>78</v>
      </c>
      <c r="K454" s="202" t="s">
        <v>78</v>
      </c>
      <c r="L454" s="202" t="s">
        <v>78</v>
      </c>
      <c r="M454" s="201">
        <f>E454*200%</f>
        <v>52720</v>
      </c>
      <c r="N454" s="202" t="s">
        <v>78</v>
      </c>
      <c r="O454" s="202" t="s">
        <v>78</v>
      </c>
      <c r="P454" s="202" t="s">
        <v>78</v>
      </c>
    </row>
    <row r="455" spans="1:16" s="23" customFormat="1" ht="18.75" customHeight="1">
      <c r="A455" s="322">
        <v>16</v>
      </c>
      <c r="B455" s="320" t="s">
        <v>342</v>
      </c>
      <c r="C455" s="322">
        <v>550200</v>
      </c>
      <c r="D455" s="203">
        <v>1</v>
      </c>
      <c r="E455" s="103">
        <v>26360</v>
      </c>
      <c r="F455" s="202" t="s">
        <v>78</v>
      </c>
      <c r="G455" s="202" t="s">
        <v>78</v>
      </c>
      <c r="H455" s="202" t="s">
        <v>78</v>
      </c>
      <c r="I455" s="201">
        <f>E455*150%</f>
        <v>39540</v>
      </c>
      <c r="J455" s="202" t="s">
        <v>78</v>
      </c>
      <c r="K455" s="202" t="s">
        <v>78</v>
      </c>
      <c r="L455" s="202" t="s">
        <v>78</v>
      </c>
      <c r="M455" s="201">
        <f>E455*200%</f>
        <v>52720</v>
      </c>
      <c r="N455" s="202" t="s">
        <v>78</v>
      </c>
      <c r="O455" s="202" t="s">
        <v>78</v>
      </c>
      <c r="P455" s="202" t="s">
        <v>78</v>
      </c>
    </row>
    <row r="456" spans="1:16" s="23" customFormat="1" ht="18" customHeight="1">
      <c r="A456" s="323"/>
      <c r="B456" s="321"/>
      <c r="C456" s="323"/>
      <c r="D456" s="203">
        <v>2</v>
      </c>
      <c r="E456" s="201">
        <v>21700</v>
      </c>
      <c r="F456" s="202" t="s">
        <v>78</v>
      </c>
      <c r="G456" s="202" t="s">
        <v>78</v>
      </c>
      <c r="H456" s="202" t="s">
        <v>78</v>
      </c>
      <c r="I456" s="201">
        <f t="shared" si="562"/>
        <v>32550</v>
      </c>
      <c r="J456" s="202" t="s">
        <v>78</v>
      </c>
      <c r="K456" s="202" t="s">
        <v>78</v>
      </c>
      <c r="L456" s="202" t="s">
        <v>78</v>
      </c>
      <c r="M456" s="201">
        <f t="shared" si="563"/>
        <v>43400</v>
      </c>
      <c r="N456" s="202" t="s">
        <v>78</v>
      </c>
      <c r="O456" s="202" t="s">
        <v>78</v>
      </c>
      <c r="P456" s="202" t="s">
        <v>78</v>
      </c>
    </row>
    <row r="457" spans="1:16" s="23" customFormat="1" ht="30" customHeight="1">
      <c r="A457" s="322">
        <v>17</v>
      </c>
      <c r="B457" s="320" t="s">
        <v>343</v>
      </c>
      <c r="C457" s="322">
        <v>550300</v>
      </c>
      <c r="D457" s="203">
        <v>1</v>
      </c>
      <c r="E457" s="103">
        <v>26360</v>
      </c>
      <c r="F457" s="202" t="s">
        <v>78</v>
      </c>
      <c r="G457" s="202" t="s">
        <v>78</v>
      </c>
      <c r="H457" s="202" t="s">
        <v>78</v>
      </c>
      <c r="I457" s="201">
        <f>E457*150%</f>
        <v>39540</v>
      </c>
      <c r="J457" s="202" t="s">
        <v>78</v>
      </c>
      <c r="K457" s="202" t="s">
        <v>78</v>
      </c>
      <c r="L457" s="202" t="s">
        <v>78</v>
      </c>
      <c r="M457" s="201">
        <f>E457*200%</f>
        <v>52720</v>
      </c>
      <c r="N457" s="202" t="s">
        <v>78</v>
      </c>
      <c r="O457" s="202" t="s">
        <v>78</v>
      </c>
      <c r="P457" s="202" t="s">
        <v>78</v>
      </c>
    </row>
    <row r="458" spans="1:16" s="23" customFormat="1" ht="27.75" customHeight="1">
      <c r="A458" s="323"/>
      <c r="B458" s="321"/>
      <c r="C458" s="323"/>
      <c r="D458" s="203">
        <v>2</v>
      </c>
      <c r="E458" s="201">
        <v>21700</v>
      </c>
      <c r="F458" s="202" t="s">
        <v>78</v>
      </c>
      <c r="G458" s="202" t="s">
        <v>78</v>
      </c>
      <c r="H458" s="202" t="s">
        <v>78</v>
      </c>
      <c r="I458" s="201">
        <f t="shared" ref="I458" si="566">E458*150%</f>
        <v>32550</v>
      </c>
      <c r="J458" s="202" t="s">
        <v>78</v>
      </c>
      <c r="K458" s="202" t="s">
        <v>78</v>
      </c>
      <c r="L458" s="202" t="s">
        <v>78</v>
      </c>
      <c r="M458" s="201">
        <f t="shared" ref="M458" si="567">E458*200%</f>
        <v>43400</v>
      </c>
      <c r="N458" s="202" t="s">
        <v>78</v>
      </c>
      <c r="O458" s="202" t="s">
        <v>78</v>
      </c>
      <c r="P458" s="202" t="s">
        <v>78</v>
      </c>
    </row>
    <row r="459" spans="1:16" s="23" customFormat="1" ht="15" customHeight="1">
      <c r="A459" s="322">
        <v>18</v>
      </c>
      <c r="B459" s="320" t="s">
        <v>221</v>
      </c>
      <c r="C459" s="322">
        <v>550400</v>
      </c>
      <c r="D459" s="203">
        <v>1</v>
      </c>
      <c r="E459" s="103">
        <v>26360</v>
      </c>
      <c r="F459" s="202" t="s">
        <v>78</v>
      </c>
      <c r="G459" s="202" t="s">
        <v>78</v>
      </c>
      <c r="H459" s="202" t="s">
        <v>78</v>
      </c>
      <c r="I459" s="201">
        <f>E459*150%</f>
        <v>39540</v>
      </c>
      <c r="J459" s="202" t="s">
        <v>78</v>
      </c>
      <c r="K459" s="202" t="s">
        <v>78</v>
      </c>
      <c r="L459" s="202" t="s">
        <v>78</v>
      </c>
      <c r="M459" s="201">
        <f>E459*200%</f>
        <v>52720</v>
      </c>
      <c r="N459" s="202" t="s">
        <v>78</v>
      </c>
      <c r="O459" s="202" t="s">
        <v>78</v>
      </c>
      <c r="P459" s="202" t="s">
        <v>78</v>
      </c>
    </row>
    <row r="460" spans="1:16" s="23" customFormat="1" ht="17.25" customHeight="1">
      <c r="A460" s="323"/>
      <c r="B460" s="321"/>
      <c r="C460" s="323"/>
      <c r="D460" s="203">
        <v>2</v>
      </c>
      <c r="E460" s="201">
        <v>21700</v>
      </c>
      <c r="F460" s="202" t="s">
        <v>78</v>
      </c>
      <c r="G460" s="202" t="s">
        <v>78</v>
      </c>
      <c r="H460" s="202" t="s">
        <v>78</v>
      </c>
      <c r="I460" s="201">
        <f t="shared" ref="I460" si="568">E460*150%</f>
        <v>32550</v>
      </c>
      <c r="J460" s="202" t="s">
        <v>78</v>
      </c>
      <c r="K460" s="202" t="s">
        <v>78</v>
      </c>
      <c r="L460" s="202" t="s">
        <v>78</v>
      </c>
      <c r="M460" s="201">
        <f t="shared" ref="M460" si="569">E460*200%</f>
        <v>43400</v>
      </c>
      <c r="N460" s="202" t="s">
        <v>78</v>
      </c>
      <c r="O460" s="202" t="s">
        <v>78</v>
      </c>
      <c r="P460" s="202" t="s">
        <v>78</v>
      </c>
    </row>
    <row r="461" spans="1:16" s="23" customFormat="1" ht="21" customHeight="1">
      <c r="A461" s="322">
        <v>19</v>
      </c>
      <c r="B461" s="320" t="s">
        <v>218</v>
      </c>
      <c r="C461" s="322">
        <v>550600</v>
      </c>
      <c r="D461" s="203">
        <v>1</v>
      </c>
      <c r="E461" s="103">
        <v>26360</v>
      </c>
      <c r="F461" s="202" t="s">
        <v>78</v>
      </c>
      <c r="G461" s="202" t="s">
        <v>78</v>
      </c>
      <c r="H461" s="202" t="s">
        <v>78</v>
      </c>
      <c r="I461" s="201">
        <f>E461*150%</f>
        <v>39540</v>
      </c>
      <c r="J461" s="202" t="s">
        <v>78</v>
      </c>
      <c r="K461" s="202" t="s">
        <v>78</v>
      </c>
      <c r="L461" s="202" t="s">
        <v>78</v>
      </c>
      <c r="M461" s="201">
        <f>E461*200%</f>
        <v>52720</v>
      </c>
      <c r="N461" s="202" t="s">
        <v>78</v>
      </c>
      <c r="O461" s="202" t="s">
        <v>78</v>
      </c>
      <c r="P461" s="202" t="s">
        <v>78</v>
      </c>
    </row>
    <row r="462" spans="1:16" s="23" customFormat="1" ht="18" customHeight="1">
      <c r="A462" s="323"/>
      <c r="B462" s="321"/>
      <c r="C462" s="323"/>
      <c r="D462" s="203">
        <v>2</v>
      </c>
      <c r="E462" s="201">
        <v>21700</v>
      </c>
      <c r="F462" s="202" t="s">
        <v>78</v>
      </c>
      <c r="G462" s="202" t="s">
        <v>78</v>
      </c>
      <c r="H462" s="202" t="s">
        <v>78</v>
      </c>
      <c r="I462" s="201">
        <f t="shared" ref="I462" si="570">E462*150%</f>
        <v>32550</v>
      </c>
      <c r="J462" s="202" t="s">
        <v>78</v>
      </c>
      <c r="K462" s="202" t="s">
        <v>78</v>
      </c>
      <c r="L462" s="202" t="s">
        <v>78</v>
      </c>
      <c r="M462" s="201">
        <f t="shared" ref="M462" si="571">E462*200%</f>
        <v>43400</v>
      </c>
      <c r="N462" s="202" t="s">
        <v>78</v>
      </c>
      <c r="O462" s="202" t="s">
        <v>78</v>
      </c>
      <c r="P462" s="202" t="s">
        <v>78</v>
      </c>
    </row>
    <row r="463" spans="1:16" s="23" customFormat="1" ht="23.25" customHeight="1">
      <c r="A463" s="322">
        <v>20</v>
      </c>
      <c r="B463" s="320" t="s">
        <v>348</v>
      </c>
      <c r="C463" s="322">
        <v>550700</v>
      </c>
      <c r="D463" s="203">
        <v>1</v>
      </c>
      <c r="E463" s="103">
        <v>26360</v>
      </c>
      <c r="F463" s="202" t="s">
        <v>78</v>
      </c>
      <c r="G463" s="202" t="s">
        <v>78</v>
      </c>
      <c r="H463" s="202" t="s">
        <v>78</v>
      </c>
      <c r="I463" s="201">
        <f>E463*150%</f>
        <v>39540</v>
      </c>
      <c r="J463" s="202" t="s">
        <v>78</v>
      </c>
      <c r="K463" s="202" t="s">
        <v>78</v>
      </c>
      <c r="L463" s="202" t="s">
        <v>78</v>
      </c>
      <c r="M463" s="201">
        <f>E463*200%</f>
        <v>52720</v>
      </c>
      <c r="N463" s="202" t="s">
        <v>78</v>
      </c>
      <c r="O463" s="202" t="s">
        <v>78</v>
      </c>
      <c r="P463" s="202" t="s">
        <v>78</v>
      </c>
    </row>
    <row r="464" spans="1:16" s="23" customFormat="1" ht="28.5" customHeight="1">
      <c r="A464" s="323"/>
      <c r="B464" s="321"/>
      <c r="C464" s="323"/>
      <c r="D464" s="203">
        <v>2</v>
      </c>
      <c r="E464" s="201">
        <v>21700</v>
      </c>
      <c r="F464" s="202" t="s">
        <v>78</v>
      </c>
      <c r="G464" s="202" t="s">
        <v>78</v>
      </c>
      <c r="H464" s="202" t="s">
        <v>78</v>
      </c>
      <c r="I464" s="201">
        <f t="shared" ref="I464" si="572">E464*150%</f>
        <v>32550</v>
      </c>
      <c r="J464" s="202" t="s">
        <v>78</v>
      </c>
      <c r="K464" s="202" t="s">
        <v>78</v>
      </c>
      <c r="L464" s="202" t="s">
        <v>78</v>
      </c>
      <c r="M464" s="201">
        <f t="shared" ref="M464" si="573">E464*200%</f>
        <v>43400</v>
      </c>
      <c r="N464" s="202" t="s">
        <v>78</v>
      </c>
      <c r="O464" s="202" t="s">
        <v>78</v>
      </c>
      <c r="P464" s="202" t="s">
        <v>78</v>
      </c>
    </row>
    <row r="465" spans="1:16" s="23" customFormat="1">
      <c r="A465" s="280">
        <v>21</v>
      </c>
      <c r="B465" s="281" t="s">
        <v>215</v>
      </c>
      <c r="C465" s="280">
        <v>570700</v>
      </c>
      <c r="D465" s="203">
        <v>1</v>
      </c>
      <c r="E465" s="103">
        <v>26360</v>
      </c>
      <c r="F465" s="202" t="s">
        <v>78</v>
      </c>
      <c r="G465" s="202" t="s">
        <v>78</v>
      </c>
      <c r="H465" s="202" t="s">
        <v>78</v>
      </c>
      <c r="I465" s="201">
        <f>E465*150%</f>
        <v>39540</v>
      </c>
      <c r="J465" s="202" t="s">
        <v>78</v>
      </c>
      <c r="K465" s="202" t="s">
        <v>78</v>
      </c>
      <c r="L465" s="202" t="s">
        <v>78</v>
      </c>
      <c r="M465" s="201">
        <f>E465*200%</f>
        <v>52720</v>
      </c>
      <c r="N465" s="202" t="s">
        <v>78</v>
      </c>
      <c r="O465" s="202" t="s">
        <v>78</v>
      </c>
      <c r="P465" s="202" t="s">
        <v>78</v>
      </c>
    </row>
    <row r="466" spans="1:16" s="23" customFormat="1">
      <c r="A466" s="280">
        <v>22</v>
      </c>
      <c r="B466" s="281" t="s">
        <v>124</v>
      </c>
      <c r="C466" s="280">
        <v>600200</v>
      </c>
      <c r="D466" s="203">
        <v>1</v>
      </c>
      <c r="E466" s="103">
        <v>26360</v>
      </c>
      <c r="F466" s="202" t="s">
        <v>78</v>
      </c>
      <c r="G466" s="202" t="s">
        <v>78</v>
      </c>
      <c r="H466" s="202" t="s">
        <v>78</v>
      </c>
      <c r="I466" s="201">
        <f>E466*150%</f>
        <v>39540</v>
      </c>
      <c r="J466" s="202" t="s">
        <v>78</v>
      </c>
      <c r="K466" s="202" t="s">
        <v>78</v>
      </c>
      <c r="L466" s="202" t="s">
        <v>78</v>
      </c>
      <c r="M466" s="201">
        <f>E466*200%</f>
        <v>52720</v>
      </c>
      <c r="N466" s="202" t="s">
        <v>78</v>
      </c>
      <c r="O466" s="202" t="s">
        <v>78</v>
      </c>
      <c r="P466" s="202" t="s">
        <v>78</v>
      </c>
    </row>
    <row r="467" spans="1:16" s="23" customFormat="1" ht="62.25" customHeight="1">
      <c r="A467" s="280">
        <v>23</v>
      </c>
      <c r="B467" s="281" t="s">
        <v>349</v>
      </c>
      <c r="C467" s="280">
        <v>640200</v>
      </c>
      <c r="D467" s="203">
        <v>1</v>
      </c>
      <c r="E467" s="103">
        <v>30314</v>
      </c>
      <c r="F467" s="202" t="s">
        <v>78</v>
      </c>
      <c r="G467" s="202" t="s">
        <v>78</v>
      </c>
      <c r="H467" s="202" t="s">
        <v>78</v>
      </c>
      <c r="I467" s="201">
        <f>E467*150%</f>
        <v>45471</v>
      </c>
      <c r="J467" s="202" t="s">
        <v>78</v>
      </c>
      <c r="K467" s="202" t="s">
        <v>78</v>
      </c>
      <c r="L467" s="202" t="s">
        <v>78</v>
      </c>
      <c r="M467" s="201">
        <f>E467*200%</f>
        <v>60628</v>
      </c>
      <c r="N467" s="202" t="s">
        <v>78</v>
      </c>
      <c r="O467" s="202" t="s">
        <v>78</v>
      </c>
      <c r="P467" s="202" t="s">
        <v>78</v>
      </c>
    </row>
    <row r="468" spans="1:16" s="23" customFormat="1" ht="67.5" customHeight="1">
      <c r="A468" s="280">
        <v>24</v>
      </c>
      <c r="B468" s="281" t="s">
        <v>352</v>
      </c>
      <c r="C468" s="280">
        <v>710100</v>
      </c>
      <c r="D468" s="203">
        <v>1</v>
      </c>
      <c r="E468" s="103">
        <v>31632</v>
      </c>
      <c r="F468" s="202" t="s">
        <v>78</v>
      </c>
      <c r="G468" s="202" t="s">
        <v>78</v>
      </c>
      <c r="H468" s="202" t="s">
        <v>78</v>
      </c>
      <c r="I468" s="201">
        <f>E468*150%</f>
        <v>47448</v>
      </c>
      <c r="J468" s="202" t="s">
        <v>78</v>
      </c>
      <c r="K468" s="202" t="s">
        <v>78</v>
      </c>
      <c r="L468" s="202" t="s">
        <v>78</v>
      </c>
      <c r="M468" s="201">
        <f>E468*200%</f>
        <v>63264</v>
      </c>
      <c r="N468" s="202" t="s">
        <v>78</v>
      </c>
      <c r="O468" s="202" t="s">
        <v>78</v>
      </c>
      <c r="P468" s="202" t="s">
        <v>78</v>
      </c>
    </row>
    <row r="469" spans="1:16" s="23" customFormat="1" ht="16.5" customHeight="1">
      <c r="A469" s="322">
        <v>25</v>
      </c>
      <c r="B469" s="320" t="s">
        <v>447</v>
      </c>
      <c r="C469" s="322">
        <v>710200</v>
      </c>
      <c r="D469" s="203">
        <v>1</v>
      </c>
      <c r="E469" s="103">
        <v>31632</v>
      </c>
      <c r="F469" s="202" t="s">
        <v>78</v>
      </c>
      <c r="G469" s="202" t="s">
        <v>78</v>
      </c>
      <c r="H469" s="202" t="s">
        <v>78</v>
      </c>
      <c r="I469" s="201">
        <f>E469*150%</f>
        <v>47448</v>
      </c>
      <c r="J469" s="202" t="s">
        <v>78</v>
      </c>
      <c r="K469" s="202" t="s">
        <v>78</v>
      </c>
      <c r="L469" s="202" t="s">
        <v>78</v>
      </c>
      <c r="M469" s="201">
        <f>E469*200%</f>
        <v>63264</v>
      </c>
      <c r="N469" s="202" t="s">
        <v>78</v>
      </c>
      <c r="O469" s="202" t="s">
        <v>78</v>
      </c>
      <c r="P469" s="202" t="s">
        <v>78</v>
      </c>
    </row>
    <row r="470" spans="1:16" s="23" customFormat="1" ht="15" customHeight="1">
      <c r="A470" s="323"/>
      <c r="B470" s="321"/>
      <c r="C470" s="323"/>
      <c r="D470" s="203">
        <v>2</v>
      </c>
      <c r="E470" s="201">
        <v>21700</v>
      </c>
      <c r="F470" s="202" t="s">
        <v>78</v>
      </c>
      <c r="G470" s="202" t="s">
        <v>78</v>
      </c>
      <c r="H470" s="202" t="s">
        <v>78</v>
      </c>
      <c r="I470" s="201">
        <f t="shared" ref="I470" si="574">E470*150%</f>
        <v>32550</v>
      </c>
      <c r="J470" s="202" t="s">
        <v>78</v>
      </c>
      <c r="K470" s="202" t="s">
        <v>78</v>
      </c>
      <c r="L470" s="202" t="s">
        <v>78</v>
      </c>
      <c r="M470" s="201">
        <f t="shared" ref="M470" si="575">E470*200%</f>
        <v>43400</v>
      </c>
      <c r="N470" s="202" t="s">
        <v>78</v>
      </c>
      <c r="O470" s="202" t="s">
        <v>78</v>
      </c>
      <c r="P470" s="202" t="s">
        <v>78</v>
      </c>
    </row>
    <row r="471" spans="1:16" s="23" customFormat="1" ht="12.75" customHeight="1">
      <c r="A471" s="322">
        <v>26</v>
      </c>
      <c r="B471" s="320" t="s">
        <v>353</v>
      </c>
      <c r="C471" s="322">
        <v>710300</v>
      </c>
      <c r="D471" s="203">
        <v>1</v>
      </c>
      <c r="E471" s="103">
        <v>31632</v>
      </c>
      <c r="F471" s="202" t="s">
        <v>78</v>
      </c>
      <c r="G471" s="202" t="s">
        <v>78</v>
      </c>
      <c r="H471" s="202" t="s">
        <v>78</v>
      </c>
      <c r="I471" s="201">
        <f>E471*150%</f>
        <v>47448</v>
      </c>
      <c r="J471" s="202" t="s">
        <v>78</v>
      </c>
      <c r="K471" s="202" t="s">
        <v>78</v>
      </c>
      <c r="L471" s="202" t="s">
        <v>78</v>
      </c>
      <c r="M471" s="201">
        <f>E471*200%</f>
        <v>63264</v>
      </c>
      <c r="N471" s="202" t="s">
        <v>78</v>
      </c>
      <c r="O471" s="202" t="s">
        <v>78</v>
      </c>
      <c r="P471" s="202" t="s">
        <v>78</v>
      </c>
    </row>
    <row r="472" spans="1:16" s="23" customFormat="1" ht="12.75" customHeight="1">
      <c r="A472" s="323"/>
      <c r="B472" s="321"/>
      <c r="C472" s="323"/>
      <c r="D472" s="203">
        <v>2</v>
      </c>
      <c r="E472" s="201">
        <v>21700</v>
      </c>
      <c r="F472" s="202" t="s">
        <v>78</v>
      </c>
      <c r="G472" s="202" t="s">
        <v>78</v>
      </c>
      <c r="H472" s="202" t="s">
        <v>78</v>
      </c>
      <c r="I472" s="201">
        <f t="shared" ref="I472" si="576">E472*150%</f>
        <v>32550</v>
      </c>
      <c r="J472" s="202" t="s">
        <v>78</v>
      </c>
      <c r="K472" s="202" t="s">
        <v>78</v>
      </c>
      <c r="L472" s="202" t="s">
        <v>78</v>
      </c>
      <c r="M472" s="201">
        <f t="shared" ref="M472" si="577">E472*200%</f>
        <v>43400</v>
      </c>
      <c r="N472" s="202" t="s">
        <v>78</v>
      </c>
      <c r="O472" s="202" t="s">
        <v>78</v>
      </c>
      <c r="P472" s="202" t="s">
        <v>78</v>
      </c>
    </row>
    <row r="473" spans="1:16">
      <c r="A473" s="328" t="s">
        <v>415</v>
      </c>
      <c r="B473" s="329"/>
      <c r="C473" s="329"/>
      <c r="D473" s="330"/>
      <c r="E473" s="330"/>
      <c r="F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1"/>
    </row>
    <row r="474" spans="1:16" s="23" customFormat="1">
      <c r="A474" s="113">
        <v>27</v>
      </c>
      <c r="B474" s="223" t="s">
        <v>415</v>
      </c>
      <c r="C474" s="224"/>
      <c r="D474" s="230">
        <v>1</v>
      </c>
      <c r="E474" s="224" t="s">
        <v>78</v>
      </c>
      <c r="F474" s="229" t="s">
        <v>78</v>
      </c>
      <c r="G474" s="105">
        <v>20000</v>
      </c>
      <c r="H474" s="229" t="s">
        <v>78</v>
      </c>
      <c r="I474" s="224" t="s">
        <v>78</v>
      </c>
      <c r="J474" s="229" t="s">
        <v>78</v>
      </c>
      <c r="K474" s="229">
        <f>G474*150%</f>
        <v>30000</v>
      </c>
      <c r="L474" s="229" t="s">
        <v>78</v>
      </c>
      <c r="M474" s="224" t="s">
        <v>78</v>
      </c>
      <c r="N474" s="229" t="s">
        <v>78</v>
      </c>
      <c r="O474" s="229">
        <f>G474*200%</f>
        <v>40000</v>
      </c>
      <c r="P474" s="229" t="s">
        <v>78</v>
      </c>
    </row>
    <row r="475" spans="1:16" ht="14.25" customHeight="1">
      <c r="A475" s="339" t="s">
        <v>418</v>
      </c>
      <c r="B475" s="339"/>
      <c r="C475" s="339"/>
      <c r="D475" s="339"/>
      <c r="E475" s="339"/>
      <c r="F475" s="339"/>
      <c r="G475" s="339"/>
      <c r="H475" s="339"/>
      <c r="I475" s="339"/>
      <c r="J475" s="339"/>
      <c r="K475" s="339"/>
      <c r="L475" s="339"/>
      <c r="M475" s="339"/>
      <c r="N475" s="339"/>
      <c r="O475" s="339"/>
      <c r="P475" s="339"/>
    </row>
    <row r="476" spans="1:16">
      <c r="A476" s="351" t="s">
        <v>48</v>
      </c>
      <c r="B476" s="352"/>
      <c r="C476" s="352"/>
      <c r="D476" s="330"/>
      <c r="E476" s="330"/>
      <c r="F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1"/>
    </row>
    <row r="477" spans="1:16" s="23" customFormat="1">
      <c r="A477" s="335">
        <v>1</v>
      </c>
      <c r="B477" s="334" t="s">
        <v>67</v>
      </c>
      <c r="C477" s="333" t="s">
        <v>161</v>
      </c>
      <c r="D477" s="36">
        <v>1</v>
      </c>
      <c r="E477" s="103">
        <v>29000</v>
      </c>
      <c r="F477" s="160" t="s">
        <v>78</v>
      </c>
      <c r="G477" s="160" t="s">
        <v>78</v>
      </c>
      <c r="H477" s="160" t="s">
        <v>78</v>
      </c>
      <c r="I477" s="160">
        <f>E477*150%</f>
        <v>43500</v>
      </c>
      <c r="J477" s="160" t="s">
        <v>78</v>
      </c>
      <c r="K477" s="160" t="s">
        <v>78</v>
      </c>
      <c r="L477" s="160" t="s">
        <v>78</v>
      </c>
      <c r="M477" s="160">
        <f>E477*200%</f>
        <v>58000</v>
      </c>
      <c r="N477" s="160" t="s">
        <v>78</v>
      </c>
      <c r="O477" s="160" t="s">
        <v>78</v>
      </c>
      <c r="P477" s="160" t="s">
        <v>78</v>
      </c>
    </row>
    <row r="478" spans="1:16" s="23" customFormat="1">
      <c r="A478" s="335"/>
      <c r="B478" s="334"/>
      <c r="C478" s="333"/>
      <c r="D478" s="36">
        <v>2</v>
      </c>
      <c r="E478" s="160">
        <v>27700</v>
      </c>
      <c r="F478" s="160" t="s">
        <v>78</v>
      </c>
      <c r="G478" s="160" t="s">
        <v>78</v>
      </c>
      <c r="H478" s="160" t="s">
        <v>78</v>
      </c>
      <c r="I478" s="160">
        <f>E478*150%</f>
        <v>41550</v>
      </c>
      <c r="J478" s="160" t="s">
        <v>78</v>
      </c>
      <c r="K478" s="160" t="s">
        <v>78</v>
      </c>
      <c r="L478" s="160" t="s">
        <v>78</v>
      </c>
      <c r="M478" s="160">
        <f>E478*200%</f>
        <v>55400</v>
      </c>
      <c r="N478" s="160" t="s">
        <v>78</v>
      </c>
      <c r="O478" s="160" t="s">
        <v>78</v>
      </c>
      <c r="P478" s="160" t="s">
        <v>78</v>
      </c>
    </row>
    <row r="479" spans="1:16" s="23" customFormat="1">
      <c r="A479" s="335"/>
      <c r="B479" s="334"/>
      <c r="C479" s="333"/>
      <c r="D479" s="36">
        <v>3</v>
      </c>
      <c r="E479" s="160">
        <v>25400</v>
      </c>
      <c r="F479" s="160" t="s">
        <v>78</v>
      </c>
      <c r="G479" s="160" t="s">
        <v>78</v>
      </c>
      <c r="H479" s="160" t="s">
        <v>78</v>
      </c>
      <c r="I479" s="160">
        <f>E479*150%</f>
        <v>38100</v>
      </c>
      <c r="J479" s="160" t="s">
        <v>78</v>
      </c>
      <c r="K479" s="160" t="s">
        <v>78</v>
      </c>
      <c r="L479" s="160" t="s">
        <v>78</v>
      </c>
      <c r="M479" s="160">
        <f>E479*200%</f>
        <v>50800</v>
      </c>
      <c r="N479" s="160" t="s">
        <v>78</v>
      </c>
      <c r="O479" s="160" t="s">
        <v>78</v>
      </c>
      <c r="P479" s="160" t="s">
        <v>78</v>
      </c>
    </row>
    <row r="480" spans="1:16" s="23" customFormat="1">
      <c r="A480" s="335"/>
      <c r="B480" s="334"/>
      <c r="C480" s="333"/>
      <c r="D480" s="36">
        <v>4</v>
      </c>
      <c r="E480" s="160">
        <v>23000</v>
      </c>
      <c r="F480" s="160" t="s">
        <v>78</v>
      </c>
      <c r="G480" s="160" t="s">
        <v>78</v>
      </c>
      <c r="H480" s="160" t="s">
        <v>78</v>
      </c>
      <c r="I480" s="160">
        <f>E480*150%</f>
        <v>34500</v>
      </c>
      <c r="J480" s="160" t="s">
        <v>78</v>
      </c>
      <c r="K480" s="160" t="s">
        <v>78</v>
      </c>
      <c r="L480" s="160" t="s">
        <v>78</v>
      </c>
      <c r="M480" s="160">
        <f>E480*200%</f>
        <v>46000</v>
      </c>
      <c r="N480" s="160" t="s">
        <v>78</v>
      </c>
      <c r="O480" s="160" t="s">
        <v>78</v>
      </c>
      <c r="P480" s="160" t="s">
        <v>78</v>
      </c>
    </row>
    <row r="481" spans="1:16" s="23" customFormat="1">
      <c r="A481" s="322">
        <v>2</v>
      </c>
      <c r="B481" s="320" t="s">
        <v>68</v>
      </c>
      <c r="C481" s="337" t="s">
        <v>160</v>
      </c>
      <c r="D481" s="37">
        <v>1</v>
      </c>
      <c r="E481" s="103">
        <v>25000</v>
      </c>
      <c r="F481" s="160" t="s">
        <v>78</v>
      </c>
      <c r="G481" s="160" t="s">
        <v>78</v>
      </c>
      <c r="H481" s="160" t="s">
        <v>78</v>
      </c>
      <c r="I481" s="160">
        <f t="shared" ref="I481" si="578">E481*150%</f>
        <v>37500</v>
      </c>
      <c r="J481" s="160" t="s">
        <v>78</v>
      </c>
      <c r="K481" s="160" t="s">
        <v>78</v>
      </c>
      <c r="L481" s="160" t="s">
        <v>78</v>
      </c>
      <c r="M481" s="160">
        <f t="shared" ref="M481" si="579">E481*200%</f>
        <v>50000</v>
      </c>
      <c r="N481" s="160" t="s">
        <v>78</v>
      </c>
      <c r="O481" s="160" t="s">
        <v>78</v>
      </c>
      <c r="P481" s="160" t="s">
        <v>78</v>
      </c>
    </row>
    <row r="482" spans="1:16" s="23" customFormat="1">
      <c r="A482" s="332"/>
      <c r="B482" s="336"/>
      <c r="C482" s="338"/>
      <c r="D482" s="37">
        <v>2</v>
      </c>
      <c r="E482" s="160">
        <v>24200</v>
      </c>
      <c r="F482" s="160" t="s">
        <v>78</v>
      </c>
      <c r="G482" s="160" t="s">
        <v>78</v>
      </c>
      <c r="H482" s="160" t="s">
        <v>78</v>
      </c>
      <c r="I482" s="160">
        <f t="shared" ref="I482" si="580">E482*150%</f>
        <v>36300</v>
      </c>
      <c r="J482" s="160" t="s">
        <v>78</v>
      </c>
      <c r="K482" s="160" t="s">
        <v>78</v>
      </c>
      <c r="L482" s="160" t="s">
        <v>78</v>
      </c>
      <c r="M482" s="160">
        <f t="shared" ref="M482" si="581">E482*200%</f>
        <v>48400</v>
      </c>
      <c r="N482" s="160" t="s">
        <v>78</v>
      </c>
      <c r="O482" s="160" t="s">
        <v>78</v>
      </c>
      <c r="P482" s="160" t="s">
        <v>78</v>
      </c>
    </row>
    <row r="483" spans="1:16" s="23" customFormat="1">
      <c r="A483" s="332"/>
      <c r="B483" s="336"/>
      <c r="C483" s="338"/>
      <c r="D483" s="37">
        <v>3</v>
      </c>
      <c r="E483" s="160">
        <v>21800</v>
      </c>
      <c r="F483" s="160" t="s">
        <v>78</v>
      </c>
      <c r="G483" s="160" t="s">
        <v>78</v>
      </c>
      <c r="H483" s="160" t="s">
        <v>78</v>
      </c>
      <c r="I483" s="160">
        <f t="shared" ref="I483" si="582">E483*150%</f>
        <v>32700</v>
      </c>
      <c r="J483" s="160" t="s">
        <v>78</v>
      </c>
      <c r="K483" s="160" t="s">
        <v>78</v>
      </c>
      <c r="L483" s="160" t="s">
        <v>78</v>
      </c>
      <c r="M483" s="160">
        <f t="shared" ref="M483" si="583">E483*200%</f>
        <v>43600</v>
      </c>
      <c r="N483" s="160" t="s">
        <v>78</v>
      </c>
      <c r="O483" s="160" t="s">
        <v>78</v>
      </c>
      <c r="P483" s="160" t="s">
        <v>78</v>
      </c>
    </row>
    <row r="484" spans="1:16" s="23" customFormat="1">
      <c r="A484" s="332"/>
      <c r="B484" s="336"/>
      <c r="C484" s="338"/>
      <c r="D484" s="37">
        <v>4</v>
      </c>
      <c r="E484" s="160">
        <v>19300</v>
      </c>
      <c r="F484" s="160" t="s">
        <v>78</v>
      </c>
      <c r="G484" s="160" t="s">
        <v>78</v>
      </c>
      <c r="H484" s="160" t="s">
        <v>78</v>
      </c>
      <c r="I484" s="160">
        <f t="shared" ref="I484:I544" si="584">E484*150%</f>
        <v>28950</v>
      </c>
      <c r="J484" s="160" t="s">
        <v>78</v>
      </c>
      <c r="K484" s="160" t="s">
        <v>78</v>
      </c>
      <c r="L484" s="160" t="s">
        <v>78</v>
      </c>
      <c r="M484" s="160">
        <f t="shared" ref="M484:M544" si="585">E484*200%</f>
        <v>38600</v>
      </c>
      <c r="N484" s="160" t="s">
        <v>78</v>
      </c>
      <c r="O484" s="160" t="s">
        <v>78</v>
      </c>
      <c r="P484" s="160" t="s">
        <v>78</v>
      </c>
    </row>
    <row r="485" spans="1:16" s="23" customFormat="1">
      <c r="A485" s="335">
        <v>3</v>
      </c>
      <c r="B485" s="334" t="s">
        <v>69</v>
      </c>
      <c r="C485" s="333" t="s">
        <v>216</v>
      </c>
      <c r="D485" s="36">
        <v>1</v>
      </c>
      <c r="E485" s="103">
        <v>29000</v>
      </c>
      <c r="F485" s="160" t="s">
        <v>78</v>
      </c>
      <c r="G485" s="160" t="s">
        <v>78</v>
      </c>
      <c r="H485" s="160" t="s">
        <v>78</v>
      </c>
      <c r="I485" s="160">
        <f>E485*150%</f>
        <v>43500</v>
      </c>
      <c r="J485" s="160" t="s">
        <v>78</v>
      </c>
      <c r="K485" s="160" t="s">
        <v>78</v>
      </c>
      <c r="L485" s="160" t="s">
        <v>78</v>
      </c>
      <c r="M485" s="160">
        <f>E485*200%</f>
        <v>58000</v>
      </c>
      <c r="N485" s="160" t="s">
        <v>78</v>
      </c>
      <c r="O485" s="160" t="s">
        <v>78</v>
      </c>
      <c r="P485" s="160" t="s">
        <v>78</v>
      </c>
    </row>
    <row r="486" spans="1:16" s="23" customFormat="1">
      <c r="A486" s="335"/>
      <c r="B486" s="334"/>
      <c r="C486" s="333"/>
      <c r="D486" s="36">
        <v>2</v>
      </c>
      <c r="E486" s="160">
        <v>27700</v>
      </c>
      <c r="F486" s="160" t="s">
        <v>78</v>
      </c>
      <c r="G486" s="160" t="s">
        <v>78</v>
      </c>
      <c r="H486" s="160" t="s">
        <v>78</v>
      </c>
      <c r="I486" s="160">
        <f t="shared" ref="I486" si="586">E486*150%</f>
        <v>41550</v>
      </c>
      <c r="J486" s="160" t="s">
        <v>78</v>
      </c>
      <c r="K486" s="160" t="s">
        <v>78</v>
      </c>
      <c r="L486" s="160" t="s">
        <v>78</v>
      </c>
      <c r="M486" s="160">
        <f t="shared" ref="M486" si="587">E486*200%</f>
        <v>55400</v>
      </c>
      <c r="N486" s="160" t="s">
        <v>78</v>
      </c>
      <c r="O486" s="160" t="s">
        <v>78</v>
      </c>
      <c r="P486" s="160" t="s">
        <v>78</v>
      </c>
    </row>
    <row r="487" spans="1:16" s="23" customFormat="1">
      <c r="A487" s="335"/>
      <c r="B487" s="334"/>
      <c r="C487" s="333"/>
      <c r="D487" s="36">
        <v>3</v>
      </c>
      <c r="E487" s="160">
        <v>23000</v>
      </c>
      <c r="F487" s="160" t="s">
        <v>78</v>
      </c>
      <c r="G487" s="160" t="s">
        <v>78</v>
      </c>
      <c r="H487" s="160" t="s">
        <v>78</v>
      </c>
      <c r="I487" s="160">
        <f t="shared" ref="I487" si="588">E487*150%</f>
        <v>34500</v>
      </c>
      <c r="J487" s="160" t="s">
        <v>78</v>
      </c>
      <c r="K487" s="160" t="s">
        <v>78</v>
      </c>
      <c r="L487" s="160" t="s">
        <v>78</v>
      </c>
      <c r="M487" s="160">
        <f t="shared" ref="M487" si="589">E487*200%</f>
        <v>46000</v>
      </c>
      <c r="N487" s="160" t="s">
        <v>78</v>
      </c>
      <c r="O487" s="160" t="s">
        <v>78</v>
      </c>
      <c r="P487" s="160" t="s">
        <v>78</v>
      </c>
    </row>
    <row r="488" spans="1:16" s="23" customFormat="1">
      <c r="A488" s="335"/>
      <c r="B488" s="334"/>
      <c r="C488" s="333"/>
      <c r="D488" s="36">
        <v>4</v>
      </c>
      <c r="E488" s="160">
        <v>20200</v>
      </c>
      <c r="F488" s="160" t="s">
        <v>78</v>
      </c>
      <c r="G488" s="160" t="s">
        <v>78</v>
      </c>
      <c r="H488" s="160" t="s">
        <v>78</v>
      </c>
      <c r="I488" s="160">
        <f t="shared" si="584"/>
        <v>30300</v>
      </c>
      <c r="J488" s="160" t="s">
        <v>78</v>
      </c>
      <c r="K488" s="160" t="s">
        <v>78</v>
      </c>
      <c r="L488" s="160" t="s">
        <v>78</v>
      </c>
      <c r="M488" s="160">
        <f t="shared" si="585"/>
        <v>40400</v>
      </c>
      <c r="N488" s="160" t="s">
        <v>78</v>
      </c>
      <c r="O488" s="160" t="s">
        <v>78</v>
      </c>
      <c r="P488" s="160" t="s">
        <v>78</v>
      </c>
    </row>
    <row r="489" spans="1:16" s="23" customFormat="1">
      <c r="A489" s="322">
        <v>4</v>
      </c>
      <c r="B489" s="320" t="s">
        <v>70</v>
      </c>
      <c r="C489" s="337" t="s">
        <v>162</v>
      </c>
      <c r="D489" s="37">
        <v>1</v>
      </c>
      <c r="E489" s="103">
        <v>25000</v>
      </c>
      <c r="F489" s="160" t="s">
        <v>78</v>
      </c>
      <c r="G489" s="160" t="s">
        <v>78</v>
      </c>
      <c r="H489" s="160" t="s">
        <v>78</v>
      </c>
      <c r="I489" s="160">
        <f t="shared" ref="I489" si="590">E489*150%</f>
        <v>37500</v>
      </c>
      <c r="J489" s="160" t="s">
        <v>78</v>
      </c>
      <c r="K489" s="160" t="s">
        <v>78</v>
      </c>
      <c r="L489" s="160" t="s">
        <v>78</v>
      </c>
      <c r="M489" s="160">
        <f t="shared" ref="M489" si="591">E489*200%</f>
        <v>50000</v>
      </c>
      <c r="N489" s="160" t="s">
        <v>78</v>
      </c>
      <c r="O489" s="160" t="s">
        <v>78</v>
      </c>
      <c r="P489" s="160" t="s">
        <v>78</v>
      </c>
    </row>
    <row r="490" spans="1:16" s="23" customFormat="1">
      <c r="A490" s="332"/>
      <c r="B490" s="336"/>
      <c r="C490" s="338"/>
      <c r="D490" s="37">
        <v>2</v>
      </c>
      <c r="E490" s="160">
        <v>23200</v>
      </c>
      <c r="F490" s="160" t="s">
        <v>78</v>
      </c>
      <c r="G490" s="160" t="s">
        <v>78</v>
      </c>
      <c r="H490" s="160" t="s">
        <v>78</v>
      </c>
      <c r="I490" s="160">
        <f t="shared" ref="I490" si="592">E490*150%</f>
        <v>34800</v>
      </c>
      <c r="J490" s="160" t="s">
        <v>78</v>
      </c>
      <c r="K490" s="160" t="s">
        <v>78</v>
      </c>
      <c r="L490" s="160" t="s">
        <v>78</v>
      </c>
      <c r="M490" s="160">
        <f t="shared" ref="M490" si="593">E490*200%</f>
        <v>46400</v>
      </c>
      <c r="N490" s="160" t="s">
        <v>78</v>
      </c>
      <c r="O490" s="160" t="s">
        <v>78</v>
      </c>
      <c r="P490" s="160" t="s">
        <v>78</v>
      </c>
    </row>
    <row r="491" spans="1:16" s="23" customFormat="1">
      <c r="A491" s="332"/>
      <c r="B491" s="336"/>
      <c r="C491" s="338"/>
      <c r="D491" s="37">
        <v>3</v>
      </c>
      <c r="E491" s="160">
        <v>21800</v>
      </c>
      <c r="F491" s="160" t="s">
        <v>78</v>
      </c>
      <c r="G491" s="160" t="s">
        <v>78</v>
      </c>
      <c r="H491" s="160" t="s">
        <v>78</v>
      </c>
      <c r="I491" s="160">
        <f t="shared" ref="I491" si="594">E491*150%</f>
        <v>32700</v>
      </c>
      <c r="J491" s="160" t="s">
        <v>78</v>
      </c>
      <c r="K491" s="160" t="s">
        <v>78</v>
      </c>
      <c r="L491" s="160" t="s">
        <v>78</v>
      </c>
      <c r="M491" s="160">
        <f t="shared" ref="M491" si="595">E491*200%</f>
        <v>43600</v>
      </c>
      <c r="N491" s="160" t="s">
        <v>78</v>
      </c>
      <c r="O491" s="160" t="s">
        <v>78</v>
      </c>
      <c r="P491" s="160" t="s">
        <v>78</v>
      </c>
    </row>
    <row r="492" spans="1:16" s="23" customFormat="1">
      <c r="A492" s="332"/>
      <c r="B492" s="336"/>
      <c r="C492" s="338"/>
      <c r="D492" s="37">
        <v>4</v>
      </c>
      <c r="E492" s="160">
        <v>20200</v>
      </c>
      <c r="F492" s="160" t="s">
        <v>78</v>
      </c>
      <c r="G492" s="160" t="s">
        <v>78</v>
      </c>
      <c r="H492" s="160" t="s">
        <v>78</v>
      </c>
      <c r="I492" s="160">
        <f t="shared" si="584"/>
        <v>30300</v>
      </c>
      <c r="J492" s="160" t="s">
        <v>78</v>
      </c>
      <c r="K492" s="160" t="s">
        <v>78</v>
      </c>
      <c r="L492" s="160" t="s">
        <v>78</v>
      </c>
      <c r="M492" s="160">
        <f t="shared" si="585"/>
        <v>40400</v>
      </c>
      <c r="N492" s="160" t="s">
        <v>78</v>
      </c>
      <c r="O492" s="160" t="s">
        <v>78</v>
      </c>
      <c r="P492" s="160" t="s">
        <v>78</v>
      </c>
    </row>
    <row r="493" spans="1:16" s="23" customFormat="1">
      <c r="A493" s="335">
        <v>5</v>
      </c>
      <c r="B493" s="334" t="s">
        <v>71</v>
      </c>
      <c r="C493" s="333" t="s">
        <v>163</v>
      </c>
      <c r="D493" s="36">
        <v>1</v>
      </c>
      <c r="E493" s="103">
        <v>21000</v>
      </c>
      <c r="F493" s="160" t="s">
        <v>78</v>
      </c>
      <c r="G493" s="160" t="s">
        <v>78</v>
      </c>
      <c r="H493" s="160" t="s">
        <v>78</v>
      </c>
      <c r="I493" s="160">
        <f t="shared" ref="I493" si="596">E493*150%</f>
        <v>31500</v>
      </c>
      <c r="J493" s="160" t="s">
        <v>78</v>
      </c>
      <c r="K493" s="160" t="s">
        <v>78</v>
      </c>
      <c r="L493" s="160" t="s">
        <v>78</v>
      </c>
      <c r="M493" s="160">
        <f t="shared" ref="M493" si="597">E493*200%</f>
        <v>42000</v>
      </c>
      <c r="N493" s="160" t="s">
        <v>78</v>
      </c>
      <c r="O493" s="160" t="s">
        <v>78</v>
      </c>
      <c r="P493" s="160" t="s">
        <v>78</v>
      </c>
    </row>
    <row r="494" spans="1:16" s="23" customFormat="1">
      <c r="A494" s="335"/>
      <c r="B494" s="334"/>
      <c r="C494" s="333"/>
      <c r="D494" s="36">
        <v>2</v>
      </c>
      <c r="E494" s="160">
        <v>20400</v>
      </c>
      <c r="F494" s="160" t="s">
        <v>78</v>
      </c>
      <c r="G494" s="160" t="s">
        <v>78</v>
      </c>
      <c r="H494" s="160" t="s">
        <v>78</v>
      </c>
      <c r="I494" s="160">
        <f t="shared" ref="I494" si="598">E494*150%</f>
        <v>30600</v>
      </c>
      <c r="J494" s="160" t="s">
        <v>78</v>
      </c>
      <c r="K494" s="160" t="s">
        <v>78</v>
      </c>
      <c r="L494" s="160" t="s">
        <v>78</v>
      </c>
      <c r="M494" s="160">
        <f t="shared" ref="M494" si="599">E494*200%</f>
        <v>40800</v>
      </c>
      <c r="N494" s="160" t="s">
        <v>78</v>
      </c>
      <c r="O494" s="160" t="s">
        <v>78</v>
      </c>
      <c r="P494" s="160" t="s">
        <v>78</v>
      </c>
    </row>
    <row r="495" spans="1:16" s="23" customFormat="1">
      <c r="A495" s="335"/>
      <c r="B495" s="334"/>
      <c r="C495" s="333"/>
      <c r="D495" s="36">
        <v>3</v>
      </c>
      <c r="E495" s="160">
        <v>19000</v>
      </c>
      <c r="F495" s="160" t="s">
        <v>78</v>
      </c>
      <c r="G495" s="160" t="s">
        <v>78</v>
      </c>
      <c r="H495" s="160" t="s">
        <v>78</v>
      </c>
      <c r="I495" s="160">
        <f t="shared" ref="I495" si="600">E495*150%</f>
        <v>28500</v>
      </c>
      <c r="J495" s="160" t="s">
        <v>78</v>
      </c>
      <c r="K495" s="160" t="s">
        <v>78</v>
      </c>
      <c r="L495" s="160" t="s">
        <v>78</v>
      </c>
      <c r="M495" s="160">
        <f t="shared" ref="M495" si="601">E495*200%</f>
        <v>38000</v>
      </c>
      <c r="N495" s="160" t="s">
        <v>78</v>
      </c>
      <c r="O495" s="160" t="s">
        <v>78</v>
      </c>
      <c r="P495" s="160" t="s">
        <v>78</v>
      </c>
    </row>
    <row r="496" spans="1:16" s="23" customFormat="1">
      <c r="A496" s="335"/>
      <c r="B496" s="334"/>
      <c r="C496" s="333"/>
      <c r="D496" s="36">
        <v>4</v>
      </c>
      <c r="E496" s="160">
        <v>19000</v>
      </c>
      <c r="F496" s="160" t="s">
        <v>78</v>
      </c>
      <c r="G496" s="160" t="s">
        <v>78</v>
      </c>
      <c r="H496" s="160" t="s">
        <v>78</v>
      </c>
      <c r="I496" s="160">
        <f t="shared" si="584"/>
        <v>28500</v>
      </c>
      <c r="J496" s="160" t="s">
        <v>78</v>
      </c>
      <c r="K496" s="160" t="s">
        <v>78</v>
      </c>
      <c r="L496" s="160" t="s">
        <v>78</v>
      </c>
      <c r="M496" s="160">
        <f t="shared" si="585"/>
        <v>38000</v>
      </c>
      <c r="N496" s="160" t="s">
        <v>78</v>
      </c>
      <c r="O496" s="160" t="s">
        <v>78</v>
      </c>
      <c r="P496" s="160" t="s">
        <v>78</v>
      </c>
    </row>
    <row r="497" spans="1:16" s="23" customFormat="1">
      <c r="A497" s="322">
        <v>6</v>
      </c>
      <c r="B497" s="320" t="s">
        <v>72</v>
      </c>
      <c r="C497" s="337" t="s">
        <v>164</v>
      </c>
      <c r="D497" s="37">
        <v>1</v>
      </c>
      <c r="E497" s="103">
        <v>29000</v>
      </c>
      <c r="F497" s="160" t="s">
        <v>78</v>
      </c>
      <c r="G497" s="160" t="s">
        <v>78</v>
      </c>
      <c r="H497" s="277" t="s">
        <v>78</v>
      </c>
      <c r="I497" s="160">
        <f>E497*150%</f>
        <v>43500</v>
      </c>
      <c r="J497" s="160" t="s">
        <v>78</v>
      </c>
      <c r="K497" s="160" t="s">
        <v>78</v>
      </c>
      <c r="L497" s="277" t="s">
        <v>78</v>
      </c>
      <c r="M497" s="160">
        <f>E497*200%</f>
        <v>58000</v>
      </c>
      <c r="N497" s="160" t="s">
        <v>78</v>
      </c>
      <c r="O497" s="160" t="s">
        <v>78</v>
      </c>
      <c r="P497" s="277" t="s">
        <v>78</v>
      </c>
    </row>
    <row r="498" spans="1:16" s="23" customFormat="1">
      <c r="A498" s="332"/>
      <c r="B498" s="336"/>
      <c r="C498" s="338"/>
      <c r="D498" s="37">
        <v>2</v>
      </c>
      <c r="E498" s="160">
        <v>27700</v>
      </c>
      <c r="F498" s="160" t="s">
        <v>78</v>
      </c>
      <c r="G498" s="160" t="s">
        <v>78</v>
      </c>
      <c r="H498" s="277" t="s">
        <v>78</v>
      </c>
      <c r="I498" s="160">
        <f t="shared" ref="I498" si="602">E498*150%</f>
        <v>41550</v>
      </c>
      <c r="J498" s="160" t="s">
        <v>78</v>
      </c>
      <c r="K498" s="160" t="s">
        <v>78</v>
      </c>
      <c r="L498" s="277" t="s">
        <v>78</v>
      </c>
      <c r="M498" s="160">
        <f t="shared" ref="M498" si="603">E498*200%</f>
        <v>55400</v>
      </c>
      <c r="N498" s="160" t="s">
        <v>78</v>
      </c>
      <c r="O498" s="160" t="s">
        <v>78</v>
      </c>
      <c r="P498" s="277" t="s">
        <v>78</v>
      </c>
    </row>
    <row r="499" spans="1:16" s="23" customFormat="1">
      <c r="A499" s="332"/>
      <c r="B499" s="336"/>
      <c r="C499" s="338"/>
      <c r="D499" s="37">
        <v>3</v>
      </c>
      <c r="E499" s="160">
        <v>23000</v>
      </c>
      <c r="F499" s="160" t="s">
        <v>78</v>
      </c>
      <c r="G499" s="160" t="s">
        <v>78</v>
      </c>
      <c r="H499" s="277" t="s">
        <v>78</v>
      </c>
      <c r="I499" s="160">
        <f t="shared" ref="I499" si="604">E499*150%</f>
        <v>34500</v>
      </c>
      <c r="J499" s="160" t="s">
        <v>78</v>
      </c>
      <c r="K499" s="160" t="s">
        <v>78</v>
      </c>
      <c r="L499" s="277" t="s">
        <v>78</v>
      </c>
      <c r="M499" s="160">
        <f t="shared" ref="M499" si="605">E499*200%</f>
        <v>46000</v>
      </c>
      <c r="N499" s="160" t="s">
        <v>78</v>
      </c>
      <c r="O499" s="160" t="s">
        <v>78</v>
      </c>
      <c r="P499" s="277" t="s">
        <v>78</v>
      </c>
    </row>
    <row r="500" spans="1:16" s="23" customFormat="1">
      <c r="A500" s="332"/>
      <c r="B500" s="336"/>
      <c r="C500" s="338"/>
      <c r="D500" s="37">
        <v>4</v>
      </c>
      <c r="E500" s="160">
        <v>20200</v>
      </c>
      <c r="F500" s="160" t="s">
        <v>78</v>
      </c>
      <c r="G500" s="160" t="s">
        <v>78</v>
      </c>
      <c r="H500" s="277" t="s">
        <v>78</v>
      </c>
      <c r="I500" s="160">
        <f t="shared" si="584"/>
        <v>30300</v>
      </c>
      <c r="J500" s="160" t="s">
        <v>78</v>
      </c>
      <c r="K500" s="160" t="s">
        <v>78</v>
      </c>
      <c r="L500" s="277" t="s">
        <v>78</v>
      </c>
      <c r="M500" s="160">
        <f t="shared" si="585"/>
        <v>40400</v>
      </c>
      <c r="N500" s="160" t="s">
        <v>78</v>
      </c>
      <c r="O500" s="160" t="s">
        <v>78</v>
      </c>
      <c r="P500" s="277" t="s">
        <v>78</v>
      </c>
    </row>
    <row r="501" spans="1:16">
      <c r="A501" s="351" t="s">
        <v>32</v>
      </c>
      <c r="B501" s="329"/>
      <c r="C501" s="329"/>
      <c r="D501" s="330"/>
      <c r="E501" s="330"/>
      <c r="F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1"/>
    </row>
    <row r="502" spans="1:16" s="23" customFormat="1">
      <c r="A502" s="335">
        <v>7</v>
      </c>
      <c r="B502" s="334" t="s">
        <v>67</v>
      </c>
      <c r="C502" s="333" t="s">
        <v>161</v>
      </c>
      <c r="D502" s="36">
        <v>1</v>
      </c>
      <c r="E502" s="103">
        <v>28000</v>
      </c>
      <c r="F502" s="160" t="s">
        <v>78</v>
      </c>
      <c r="G502" s="160" t="s">
        <v>78</v>
      </c>
      <c r="H502" s="160" t="s">
        <v>78</v>
      </c>
      <c r="I502" s="160">
        <f>E502*150%</f>
        <v>42000</v>
      </c>
      <c r="J502" s="160" t="s">
        <v>78</v>
      </c>
      <c r="K502" s="160" t="s">
        <v>78</v>
      </c>
      <c r="L502" s="160" t="s">
        <v>78</v>
      </c>
      <c r="M502" s="160">
        <f>E502*200%</f>
        <v>56000</v>
      </c>
      <c r="N502" s="160" t="s">
        <v>78</v>
      </c>
      <c r="O502" s="160" t="s">
        <v>78</v>
      </c>
      <c r="P502" s="160" t="s">
        <v>78</v>
      </c>
    </row>
    <row r="503" spans="1:16" s="23" customFormat="1">
      <c r="A503" s="335"/>
      <c r="B503" s="334"/>
      <c r="C503" s="333"/>
      <c r="D503" s="36">
        <v>2</v>
      </c>
      <c r="E503" s="160">
        <v>26700</v>
      </c>
      <c r="F503" s="160" t="s">
        <v>78</v>
      </c>
      <c r="G503" s="160" t="s">
        <v>78</v>
      </c>
      <c r="H503" s="160" t="s">
        <v>78</v>
      </c>
      <c r="I503" s="160">
        <f t="shared" ref="I503" si="606">E503*150%</f>
        <v>40050</v>
      </c>
      <c r="J503" s="160" t="s">
        <v>78</v>
      </c>
      <c r="K503" s="160" t="s">
        <v>78</v>
      </c>
      <c r="L503" s="160" t="s">
        <v>78</v>
      </c>
      <c r="M503" s="160">
        <f t="shared" ref="M503" si="607">E503*200%</f>
        <v>53400</v>
      </c>
      <c r="N503" s="160" t="s">
        <v>78</v>
      </c>
      <c r="O503" s="160" t="s">
        <v>78</v>
      </c>
      <c r="P503" s="160" t="s">
        <v>78</v>
      </c>
    </row>
    <row r="504" spans="1:16" s="23" customFormat="1">
      <c r="A504" s="335"/>
      <c r="B504" s="334"/>
      <c r="C504" s="333"/>
      <c r="D504" s="36">
        <v>3</v>
      </c>
      <c r="E504" s="160">
        <v>24200</v>
      </c>
      <c r="F504" s="160" t="s">
        <v>78</v>
      </c>
      <c r="G504" s="160" t="s">
        <v>78</v>
      </c>
      <c r="H504" s="160" t="s">
        <v>78</v>
      </c>
      <c r="I504" s="160">
        <f t="shared" ref="I504" si="608">E504*150%</f>
        <v>36300</v>
      </c>
      <c r="J504" s="160" t="s">
        <v>78</v>
      </c>
      <c r="K504" s="160" t="s">
        <v>78</v>
      </c>
      <c r="L504" s="160" t="s">
        <v>78</v>
      </c>
      <c r="M504" s="160">
        <f t="shared" ref="M504" si="609">E504*200%</f>
        <v>48400</v>
      </c>
      <c r="N504" s="160" t="s">
        <v>78</v>
      </c>
      <c r="O504" s="160" t="s">
        <v>78</v>
      </c>
      <c r="P504" s="160" t="s">
        <v>78</v>
      </c>
    </row>
    <row r="505" spans="1:16" s="23" customFormat="1">
      <c r="A505" s="335"/>
      <c r="B505" s="334"/>
      <c r="C505" s="333"/>
      <c r="D505" s="36">
        <v>4</v>
      </c>
      <c r="E505" s="160">
        <v>22100</v>
      </c>
      <c r="F505" s="160" t="s">
        <v>78</v>
      </c>
      <c r="G505" s="160" t="s">
        <v>78</v>
      </c>
      <c r="H505" s="160" t="s">
        <v>78</v>
      </c>
      <c r="I505" s="160">
        <f t="shared" si="584"/>
        <v>33150</v>
      </c>
      <c r="J505" s="160" t="s">
        <v>78</v>
      </c>
      <c r="K505" s="160" t="s">
        <v>78</v>
      </c>
      <c r="L505" s="160" t="s">
        <v>78</v>
      </c>
      <c r="M505" s="160">
        <f t="shared" si="585"/>
        <v>44200</v>
      </c>
      <c r="N505" s="160" t="s">
        <v>78</v>
      </c>
      <c r="O505" s="160" t="s">
        <v>78</v>
      </c>
      <c r="P505" s="160" t="s">
        <v>78</v>
      </c>
    </row>
    <row r="506" spans="1:16" s="23" customFormat="1">
      <c r="A506" s="322">
        <v>8</v>
      </c>
      <c r="B506" s="320" t="s">
        <v>68</v>
      </c>
      <c r="C506" s="337" t="s">
        <v>160</v>
      </c>
      <c r="D506" s="37">
        <v>1</v>
      </c>
      <c r="E506" s="103">
        <v>24000</v>
      </c>
      <c r="F506" s="160" t="s">
        <v>78</v>
      </c>
      <c r="G506" s="160" t="s">
        <v>78</v>
      </c>
      <c r="H506" s="160" t="s">
        <v>78</v>
      </c>
      <c r="I506" s="160">
        <f t="shared" ref="I506" si="610">E506*150%</f>
        <v>36000</v>
      </c>
      <c r="J506" s="160" t="s">
        <v>78</v>
      </c>
      <c r="K506" s="160" t="s">
        <v>78</v>
      </c>
      <c r="L506" s="160" t="s">
        <v>78</v>
      </c>
      <c r="M506" s="160">
        <f t="shared" ref="M506" si="611">E506*200%</f>
        <v>48000</v>
      </c>
      <c r="N506" s="160" t="s">
        <v>78</v>
      </c>
      <c r="O506" s="160" t="s">
        <v>78</v>
      </c>
      <c r="P506" s="160" t="s">
        <v>78</v>
      </c>
    </row>
    <row r="507" spans="1:16" s="23" customFormat="1">
      <c r="A507" s="332"/>
      <c r="B507" s="336"/>
      <c r="C507" s="338"/>
      <c r="D507" s="37">
        <v>2</v>
      </c>
      <c r="E507" s="160">
        <v>23200</v>
      </c>
      <c r="F507" s="160" t="s">
        <v>78</v>
      </c>
      <c r="G507" s="160" t="s">
        <v>78</v>
      </c>
      <c r="H507" s="160" t="s">
        <v>78</v>
      </c>
      <c r="I507" s="160">
        <f t="shared" ref="I507" si="612">E507*150%</f>
        <v>34800</v>
      </c>
      <c r="J507" s="160" t="s">
        <v>78</v>
      </c>
      <c r="K507" s="160" t="s">
        <v>78</v>
      </c>
      <c r="L507" s="160" t="s">
        <v>78</v>
      </c>
      <c r="M507" s="160">
        <f t="shared" ref="M507" si="613">E507*200%</f>
        <v>46400</v>
      </c>
      <c r="N507" s="160" t="s">
        <v>78</v>
      </c>
      <c r="O507" s="160" t="s">
        <v>78</v>
      </c>
      <c r="P507" s="160" t="s">
        <v>78</v>
      </c>
    </row>
    <row r="508" spans="1:16" s="23" customFormat="1">
      <c r="A508" s="332"/>
      <c r="B508" s="336"/>
      <c r="C508" s="338"/>
      <c r="D508" s="37">
        <v>3</v>
      </c>
      <c r="E508" s="160">
        <v>20400</v>
      </c>
      <c r="F508" s="160" t="s">
        <v>78</v>
      </c>
      <c r="G508" s="160" t="s">
        <v>78</v>
      </c>
      <c r="H508" s="160" t="s">
        <v>78</v>
      </c>
      <c r="I508" s="160">
        <f t="shared" ref="I508" si="614">E508*150%</f>
        <v>30600</v>
      </c>
      <c r="J508" s="160" t="s">
        <v>78</v>
      </c>
      <c r="K508" s="160" t="s">
        <v>78</v>
      </c>
      <c r="L508" s="160" t="s">
        <v>78</v>
      </c>
      <c r="M508" s="160">
        <f t="shared" ref="M508" si="615">E508*200%</f>
        <v>40800</v>
      </c>
      <c r="N508" s="160" t="s">
        <v>78</v>
      </c>
      <c r="O508" s="160" t="s">
        <v>78</v>
      </c>
      <c r="P508" s="160" t="s">
        <v>78</v>
      </c>
    </row>
    <row r="509" spans="1:16" s="23" customFormat="1">
      <c r="A509" s="332"/>
      <c r="B509" s="336"/>
      <c r="C509" s="338"/>
      <c r="D509" s="37">
        <v>4</v>
      </c>
      <c r="E509" s="160">
        <v>18400</v>
      </c>
      <c r="F509" s="160" t="s">
        <v>78</v>
      </c>
      <c r="G509" s="160" t="s">
        <v>78</v>
      </c>
      <c r="H509" s="160" t="s">
        <v>78</v>
      </c>
      <c r="I509" s="160">
        <f t="shared" si="584"/>
        <v>27600</v>
      </c>
      <c r="J509" s="160" t="s">
        <v>78</v>
      </c>
      <c r="K509" s="160" t="s">
        <v>78</v>
      </c>
      <c r="L509" s="160" t="s">
        <v>78</v>
      </c>
      <c r="M509" s="160">
        <f t="shared" si="585"/>
        <v>36800</v>
      </c>
      <c r="N509" s="160" t="s">
        <v>78</v>
      </c>
      <c r="O509" s="160" t="s">
        <v>78</v>
      </c>
      <c r="P509" s="160" t="s">
        <v>78</v>
      </c>
    </row>
    <row r="510" spans="1:16" s="23" customFormat="1">
      <c r="A510" s="335">
        <v>9</v>
      </c>
      <c r="B510" s="334" t="s">
        <v>69</v>
      </c>
      <c r="C510" s="333" t="s">
        <v>216</v>
      </c>
      <c r="D510" s="36">
        <v>1</v>
      </c>
      <c r="E510" s="103">
        <v>28000</v>
      </c>
      <c r="F510" s="160" t="s">
        <v>78</v>
      </c>
      <c r="G510" s="160" t="s">
        <v>78</v>
      </c>
      <c r="H510" s="160" t="s">
        <v>78</v>
      </c>
      <c r="I510" s="160">
        <f>E510*150%</f>
        <v>42000</v>
      </c>
      <c r="J510" s="160" t="s">
        <v>78</v>
      </c>
      <c r="K510" s="160" t="s">
        <v>78</v>
      </c>
      <c r="L510" s="160" t="s">
        <v>78</v>
      </c>
      <c r="M510" s="160">
        <f>E510*200%</f>
        <v>56000</v>
      </c>
      <c r="N510" s="160" t="s">
        <v>78</v>
      </c>
      <c r="O510" s="160" t="s">
        <v>78</v>
      </c>
      <c r="P510" s="160" t="s">
        <v>78</v>
      </c>
    </row>
    <row r="511" spans="1:16" s="23" customFormat="1">
      <c r="A511" s="335"/>
      <c r="B511" s="334"/>
      <c r="C511" s="333"/>
      <c r="D511" s="36">
        <v>2</v>
      </c>
      <c r="E511" s="160">
        <v>26000</v>
      </c>
      <c r="F511" s="160" t="s">
        <v>78</v>
      </c>
      <c r="G511" s="160" t="s">
        <v>78</v>
      </c>
      <c r="H511" s="160" t="s">
        <v>78</v>
      </c>
      <c r="I511" s="160">
        <f t="shared" ref="I511" si="616">E511*150%</f>
        <v>39000</v>
      </c>
      <c r="J511" s="160" t="s">
        <v>78</v>
      </c>
      <c r="K511" s="160" t="s">
        <v>78</v>
      </c>
      <c r="L511" s="160" t="s">
        <v>78</v>
      </c>
      <c r="M511" s="160">
        <f t="shared" ref="M511" si="617">E511*200%</f>
        <v>52000</v>
      </c>
      <c r="N511" s="160" t="s">
        <v>78</v>
      </c>
      <c r="O511" s="160" t="s">
        <v>78</v>
      </c>
      <c r="P511" s="160" t="s">
        <v>78</v>
      </c>
    </row>
    <row r="512" spans="1:16" s="23" customFormat="1">
      <c r="A512" s="335"/>
      <c r="B512" s="334"/>
      <c r="C512" s="333"/>
      <c r="D512" s="36">
        <v>3</v>
      </c>
      <c r="E512" s="160">
        <v>22900</v>
      </c>
      <c r="F512" s="160" t="s">
        <v>78</v>
      </c>
      <c r="G512" s="160" t="s">
        <v>78</v>
      </c>
      <c r="H512" s="160" t="s">
        <v>78</v>
      </c>
      <c r="I512" s="160">
        <f t="shared" ref="I512" si="618">E512*150%</f>
        <v>34350</v>
      </c>
      <c r="J512" s="160" t="s">
        <v>78</v>
      </c>
      <c r="K512" s="160" t="s">
        <v>78</v>
      </c>
      <c r="L512" s="160" t="s">
        <v>78</v>
      </c>
      <c r="M512" s="160">
        <f t="shared" ref="M512" si="619">E512*200%</f>
        <v>45800</v>
      </c>
      <c r="N512" s="160" t="s">
        <v>78</v>
      </c>
      <c r="O512" s="160" t="s">
        <v>78</v>
      </c>
      <c r="P512" s="160" t="s">
        <v>78</v>
      </c>
    </row>
    <row r="513" spans="1:16" s="23" customFormat="1">
      <c r="A513" s="335"/>
      <c r="B513" s="334"/>
      <c r="C513" s="333"/>
      <c r="D513" s="36">
        <v>4</v>
      </c>
      <c r="E513" s="160">
        <v>18500</v>
      </c>
      <c r="F513" s="160" t="s">
        <v>78</v>
      </c>
      <c r="G513" s="160" t="s">
        <v>78</v>
      </c>
      <c r="H513" s="160" t="s">
        <v>78</v>
      </c>
      <c r="I513" s="160">
        <f t="shared" si="584"/>
        <v>27750</v>
      </c>
      <c r="J513" s="160" t="s">
        <v>78</v>
      </c>
      <c r="K513" s="160" t="s">
        <v>78</v>
      </c>
      <c r="L513" s="160" t="s">
        <v>78</v>
      </c>
      <c r="M513" s="160">
        <f t="shared" si="585"/>
        <v>37000</v>
      </c>
      <c r="N513" s="160" t="s">
        <v>78</v>
      </c>
      <c r="O513" s="160" t="s">
        <v>78</v>
      </c>
      <c r="P513" s="160" t="s">
        <v>78</v>
      </c>
    </row>
    <row r="514" spans="1:16" s="23" customFormat="1">
      <c r="A514" s="322">
        <v>10</v>
      </c>
      <c r="B514" s="320" t="s">
        <v>75</v>
      </c>
      <c r="C514" s="337" t="s">
        <v>163</v>
      </c>
      <c r="D514" s="37">
        <v>1</v>
      </c>
      <c r="E514" s="103">
        <v>20000</v>
      </c>
      <c r="F514" s="160" t="s">
        <v>78</v>
      </c>
      <c r="G514" s="160" t="s">
        <v>78</v>
      </c>
      <c r="H514" s="160" t="s">
        <v>78</v>
      </c>
      <c r="I514" s="160">
        <f t="shared" ref="I514" si="620">E514*150%</f>
        <v>30000</v>
      </c>
      <c r="J514" s="160" t="s">
        <v>78</v>
      </c>
      <c r="K514" s="160" t="s">
        <v>78</v>
      </c>
      <c r="L514" s="160" t="s">
        <v>78</v>
      </c>
      <c r="M514" s="160">
        <f t="shared" ref="M514" si="621">E514*200%</f>
        <v>40000</v>
      </c>
      <c r="N514" s="160" t="s">
        <v>78</v>
      </c>
      <c r="O514" s="160" t="s">
        <v>78</v>
      </c>
      <c r="P514" s="160" t="s">
        <v>78</v>
      </c>
    </row>
    <row r="515" spans="1:16" s="23" customFormat="1">
      <c r="A515" s="332"/>
      <c r="B515" s="336"/>
      <c r="C515" s="338"/>
      <c r="D515" s="37">
        <v>2</v>
      </c>
      <c r="E515" s="160">
        <v>19400</v>
      </c>
      <c r="F515" s="160" t="s">
        <v>78</v>
      </c>
      <c r="G515" s="160" t="s">
        <v>78</v>
      </c>
      <c r="H515" s="160" t="s">
        <v>78</v>
      </c>
      <c r="I515" s="160">
        <f t="shared" ref="I515" si="622">E515*150%</f>
        <v>29100</v>
      </c>
      <c r="J515" s="160" t="s">
        <v>78</v>
      </c>
      <c r="K515" s="160" t="s">
        <v>78</v>
      </c>
      <c r="L515" s="160" t="s">
        <v>78</v>
      </c>
      <c r="M515" s="160">
        <f t="shared" ref="M515" si="623">E515*200%</f>
        <v>38800</v>
      </c>
      <c r="N515" s="160" t="s">
        <v>78</v>
      </c>
      <c r="O515" s="160" t="s">
        <v>78</v>
      </c>
      <c r="P515" s="160" t="s">
        <v>78</v>
      </c>
    </row>
    <row r="516" spans="1:16" s="23" customFormat="1">
      <c r="A516" s="332"/>
      <c r="B516" s="336"/>
      <c r="C516" s="338"/>
      <c r="D516" s="37">
        <v>3</v>
      </c>
      <c r="E516" s="160">
        <v>18300</v>
      </c>
      <c r="F516" s="160" t="s">
        <v>78</v>
      </c>
      <c r="G516" s="160" t="s">
        <v>78</v>
      </c>
      <c r="H516" s="160" t="s">
        <v>78</v>
      </c>
      <c r="I516" s="160">
        <f t="shared" ref="I516" si="624">E516*150%</f>
        <v>27450</v>
      </c>
      <c r="J516" s="160" t="s">
        <v>78</v>
      </c>
      <c r="K516" s="160" t="s">
        <v>78</v>
      </c>
      <c r="L516" s="160" t="s">
        <v>78</v>
      </c>
      <c r="M516" s="160">
        <f t="shared" ref="M516" si="625">E516*200%</f>
        <v>36600</v>
      </c>
      <c r="N516" s="160" t="s">
        <v>78</v>
      </c>
      <c r="O516" s="160" t="s">
        <v>78</v>
      </c>
      <c r="P516" s="160" t="s">
        <v>78</v>
      </c>
    </row>
    <row r="517" spans="1:16" s="23" customFormat="1">
      <c r="A517" s="332"/>
      <c r="B517" s="336"/>
      <c r="C517" s="338"/>
      <c r="D517" s="37">
        <v>4</v>
      </c>
      <c r="E517" s="160">
        <v>18300</v>
      </c>
      <c r="F517" s="160" t="s">
        <v>78</v>
      </c>
      <c r="G517" s="160" t="s">
        <v>78</v>
      </c>
      <c r="H517" s="160" t="s">
        <v>78</v>
      </c>
      <c r="I517" s="160">
        <f t="shared" si="584"/>
        <v>27450</v>
      </c>
      <c r="J517" s="160" t="s">
        <v>78</v>
      </c>
      <c r="K517" s="160" t="s">
        <v>78</v>
      </c>
      <c r="L517" s="160" t="s">
        <v>78</v>
      </c>
      <c r="M517" s="160">
        <f t="shared" si="585"/>
        <v>36600</v>
      </c>
      <c r="N517" s="160" t="s">
        <v>78</v>
      </c>
      <c r="O517" s="160" t="s">
        <v>78</v>
      </c>
      <c r="P517" s="160" t="s">
        <v>78</v>
      </c>
    </row>
    <row r="518" spans="1:16" s="23" customFormat="1">
      <c r="A518" s="335">
        <v>11</v>
      </c>
      <c r="B518" s="334" t="s">
        <v>72</v>
      </c>
      <c r="C518" s="333" t="s">
        <v>164</v>
      </c>
      <c r="D518" s="36">
        <v>1</v>
      </c>
      <c r="E518" s="103">
        <v>28000</v>
      </c>
      <c r="F518" s="160" t="s">
        <v>78</v>
      </c>
      <c r="G518" s="160" t="s">
        <v>78</v>
      </c>
      <c r="H518" s="160" t="s">
        <v>78</v>
      </c>
      <c r="I518" s="160">
        <f>E518*150%</f>
        <v>42000</v>
      </c>
      <c r="J518" s="160" t="s">
        <v>78</v>
      </c>
      <c r="K518" s="160" t="s">
        <v>78</v>
      </c>
      <c r="L518" s="160" t="s">
        <v>78</v>
      </c>
      <c r="M518" s="160">
        <f>E518*200%</f>
        <v>56000</v>
      </c>
      <c r="N518" s="160" t="s">
        <v>78</v>
      </c>
      <c r="O518" s="160" t="s">
        <v>78</v>
      </c>
      <c r="P518" s="160" t="s">
        <v>78</v>
      </c>
    </row>
    <row r="519" spans="1:16" s="23" customFormat="1">
      <c r="A519" s="335"/>
      <c r="B519" s="334"/>
      <c r="C519" s="333"/>
      <c r="D519" s="36">
        <v>2</v>
      </c>
      <c r="E519" s="160">
        <v>26700</v>
      </c>
      <c r="F519" s="160" t="s">
        <v>78</v>
      </c>
      <c r="G519" s="160" t="s">
        <v>78</v>
      </c>
      <c r="H519" s="160" t="s">
        <v>78</v>
      </c>
      <c r="I519" s="160">
        <f t="shared" ref="I519" si="626">E519*150%</f>
        <v>40050</v>
      </c>
      <c r="J519" s="160" t="s">
        <v>78</v>
      </c>
      <c r="K519" s="160" t="s">
        <v>78</v>
      </c>
      <c r="L519" s="160" t="s">
        <v>78</v>
      </c>
      <c r="M519" s="160">
        <f t="shared" ref="M519" si="627">E519*200%</f>
        <v>53400</v>
      </c>
      <c r="N519" s="160" t="s">
        <v>78</v>
      </c>
      <c r="O519" s="160" t="s">
        <v>78</v>
      </c>
      <c r="P519" s="160" t="s">
        <v>78</v>
      </c>
    </row>
    <row r="520" spans="1:16" s="23" customFormat="1">
      <c r="A520" s="335"/>
      <c r="B520" s="334"/>
      <c r="C520" s="333"/>
      <c r="D520" s="36">
        <v>3</v>
      </c>
      <c r="E520" s="160">
        <v>23600</v>
      </c>
      <c r="F520" s="160" t="s">
        <v>78</v>
      </c>
      <c r="G520" s="160" t="s">
        <v>78</v>
      </c>
      <c r="H520" s="160" t="s">
        <v>78</v>
      </c>
      <c r="I520" s="160">
        <f t="shared" ref="I520" si="628">E520*150%</f>
        <v>35400</v>
      </c>
      <c r="J520" s="160" t="s">
        <v>78</v>
      </c>
      <c r="K520" s="160" t="s">
        <v>78</v>
      </c>
      <c r="L520" s="160" t="s">
        <v>78</v>
      </c>
      <c r="M520" s="160">
        <f t="shared" ref="M520" si="629">E520*200%</f>
        <v>47200</v>
      </c>
      <c r="N520" s="160" t="s">
        <v>78</v>
      </c>
      <c r="O520" s="160" t="s">
        <v>78</v>
      </c>
      <c r="P520" s="160" t="s">
        <v>78</v>
      </c>
    </row>
    <row r="521" spans="1:16" s="23" customFormat="1">
      <c r="A521" s="335"/>
      <c r="B521" s="334"/>
      <c r="C521" s="333"/>
      <c r="D521" s="36">
        <v>4</v>
      </c>
      <c r="E521" s="160">
        <v>19000</v>
      </c>
      <c r="F521" s="160" t="s">
        <v>78</v>
      </c>
      <c r="G521" s="160" t="s">
        <v>78</v>
      </c>
      <c r="H521" s="160" t="s">
        <v>78</v>
      </c>
      <c r="I521" s="160">
        <f t="shared" si="584"/>
        <v>28500</v>
      </c>
      <c r="J521" s="160" t="s">
        <v>78</v>
      </c>
      <c r="K521" s="160" t="s">
        <v>78</v>
      </c>
      <c r="L521" s="160" t="s">
        <v>78</v>
      </c>
      <c r="M521" s="160">
        <f t="shared" si="585"/>
        <v>38000</v>
      </c>
      <c r="N521" s="160" t="s">
        <v>78</v>
      </c>
      <c r="O521" s="160" t="s">
        <v>78</v>
      </c>
      <c r="P521" s="160" t="s">
        <v>78</v>
      </c>
    </row>
    <row r="522" spans="1:16" s="23" customFormat="1">
      <c r="A522" s="340" t="s">
        <v>28</v>
      </c>
      <c r="B522" s="341"/>
      <c r="C522" s="341"/>
      <c r="D522" s="326"/>
      <c r="E522" s="326"/>
      <c r="F522" s="326"/>
      <c r="G522" s="326"/>
      <c r="H522" s="326"/>
      <c r="I522" s="326"/>
      <c r="J522" s="326"/>
      <c r="K522" s="326"/>
      <c r="L522" s="326"/>
      <c r="M522" s="326"/>
      <c r="N522" s="326"/>
      <c r="O522" s="326"/>
      <c r="P522" s="327"/>
    </row>
    <row r="523" spans="1:16" s="23" customFormat="1">
      <c r="A523" s="335">
        <v>12</v>
      </c>
      <c r="B523" s="334" t="s">
        <v>76</v>
      </c>
      <c r="C523" s="333" t="s">
        <v>168</v>
      </c>
      <c r="D523" s="36">
        <v>1</v>
      </c>
      <c r="E523" s="103">
        <v>18000</v>
      </c>
      <c r="F523" s="160" t="s">
        <v>78</v>
      </c>
      <c r="G523" s="160" t="s">
        <v>78</v>
      </c>
      <c r="H523" s="160" t="s">
        <v>78</v>
      </c>
      <c r="I523" s="160">
        <f t="shared" ref="I523" si="630">E523*150%</f>
        <v>27000</v>
      </c>
      <c r="J523" s="160" t="s">
        <v>78</v>
      </c>
      <c r="K523" s="160" t="s">
        <v>78</v>
      </c>
      <c r="L523" s="160" t="s">
        <v>78</v>
      </c>
      <c r="M523" s="160">
        <f t="shared" ref="M523" si="631">E523*200%</f>
        <v>36000</v>
      </c>
      <c r="N523" s="160" t="s">
        <v>78</v>
      </c>
      <c r="O523" s="160" t="s">
        <v>78</v>
      </c>
      <c r="P523" s="160" t="s">
        <v>78</v>
      </c>
    </row>
    <row r="524" spans="1:16" s="23" customFormat="1">
      <c r="A524" s="335"/>
      <c r="B524" s="334"/>
      <c r="C524" s="333"/>
      <c r="D524" s="36">
        <v>2</v>
      </c>
      <c r="E524" s="160">
        <v>18500</v>
      </c>
      <c r="F524" s="160" t="s">
        <v>78</v>
      </c>
      <c r="G524" s="160" t="s">
        <v>78</v>
      </c>
      <c r="H524" s="160" t="s">
        <v>78</v>
      </c>
      <c r="I524" s="160">
        <f t="shared" ref="I524" si="632">E524*150%</f>
        <v>27750</v>
      </c>
      <c r="J524" s="160" t="s">
        <v>78</v>
      </c>
      <c r="K524" s="160" t="s">
        <v>78</v>
      </c>
      <c r="L524" s="160" t="s">
        <v>78</v>
      </c>
      <c r="M524" s="160">
        <f t="shared" ref="M524" si="633">E524*200%</f>
        <v>37000</v>
      </c>
      <c r="N524" s="160" t="s">
        <v>78</v>
      </c>
      <c r="O524" s="160" t="s">
        <v>78</v>
      </c>
      <c r="P524" s="160" t="s">
        <v>78</v>
      </c>
    </row>
    <row r="525" spans="1:16" s="23" customFormat="1">
      <c r="A525" s="335"/>
      <c r="B525" s="334"/>
      <c r="C525" s="333"/>
      <c r="D525" s="36">
        <v>3</v>
      </c>
      <c r="E525" s="160">
        <v>18100</v>
      </c>
      <c r="F525" s="160" t="s">
        <v>78</v>
      </c>
      <c r="G525" s="160" t="s">
        <v>78</v>
      </c>
      <c r="H525" s="160" t="s">
        <v>78</v>
      </c>
      <c r="I525" s="160">
        <f t="shared" ref="I525" si="634">E525*150%</f>
        <v>27150</v>
      </c>
      <c r="J525" s="160" t="s">
        <v>78</v>
      </c>
      <c r="K525" s="160" t="s">
        <v>78</v>
      </c>
      <c r="L525" s="160" t="s">
        <v>78</v>
      </c>
      <c r="M525" s="160">
        <f t="shared" ref="M525" si="635">E525*200%</f>
        <v>36200</v>
      </c>
      <c r="N525" s="160" t="s">
        <v>78</v>
      </c>
      <c r="O525" s="160" t="s">
        <v>78</v>
      </c>
      <c r="P525" s="160" t="s">
        <v>78</v>
      </c>
    </row>
    <row r="526" spans="1:16" s="23" customFormat="1">
      <c r="A526" s="322">
        <v>13</v>
      </c>
      <c r="B526" s="320" t="s">
        <v>98</v>
      </c>
      <c r="C526" s="337" t="s">
        <v>167</v>
      </c>
      <c r="D526" s="37">
        <v>1</v>
      </c>
      <c r="E526" s="105">
        <v>18000</v>
      </c>
      <c r="F526" s="160" t="s">
        <v>78</v>
      </c>
      <c r="G526" s="160" t="s">
        <v>78</v>
      </c>
      <c r="H526" s="160" t="s">
        <v>78</v>
      </c>
      <c r="I526" s="160">
        <f t="shared" ref="I526" si="636">E526*150%</f>
        <v>27000</v>
      </c>
      <c r="J526" s="160" t="s">
        <v>78</v>
      </c>
      <c r="K526" s="160" t="s">
        <v>78</v>
      </c>
      <c r="L526" s="160" t="s">
        <v>78</v>
      </c>
      <c r="M526" s="160">
        <f t="shared" ref="M526" si="637">E526*200%</f>
        <v>36000</v>
      </c>
      <c r="N526" s="160" t="s">
        <v>78</v>
      </c>
      <c r="O526" s="160" t="s">
        <v>78</v>
      </c>
      <c r="P526" s="160" t="s">
        <v>78</v>
      </c>
    </row>
    <row r="527" spans="1:16" s="23" customFormat="1">
      <c r="A527" s="332"/>
      <c r="B527" s="336"/>
      <c r="C527" s="338"/>
      <c r="D527" s="37">
        <v>2</v>
      </c>
      <c r="E527" s="167">
        <v>18500</v>
      </c>
      <c r="F527" s="160" t="s">
        <v>78</v>
      </c>
      <c r="G527" s="160" t="s">
        <v>78</v>
      </c>
      <c r="H527" s="160" t="s">
        <v>78</v>
      </c>
      <c r="I527" s="160">
        <f t="shared" ref="I527" si="638">E527*150%</f>
        <v>27750</v>
      </c>
      <c r="J527" s="160" t="s">
        <v>78</v>
      </c>
      <c r="K527" s="160" t="s">
        <v>78</v>
      </c>
      <c r="L527" s="160" t="s">
        <v>78</v>
      </c>
      <c r="M527" s="160">
        <f t="shared" ref="M527" si="639">E527*200%</f>
        <v>37000</v>
      </c>
      <c r="N527" s="160" t="s">
        <v>78</v>
      </c>
      <c r="O527" s="160" t="s">
        <v>78</v>
      </c>
      <c r="P527" s="160" t="s">
        <v>78</v>
      </c>
    </row>
    <row r="528" spans="1:16" s="23" customFormat="1">
      <c r="A528" s="332"/>
      <c r="B528" s="336"/>
      <c r="C528" s="338"/>
      <c r="D528" s="37">
        <v>3</v>
      </c>
      <c r="E528" s="167">
        <v>18100</v>
      </c>
      <c r="F528" s="160" t="s">
        <v>78</v>
      </c>
      <c r="G528" s="160" t="s">
        <v>78</v>
      </c>
      <c r="H528" s="160" t="s">
        <v>78</v>
      </c>
      <c r="I528" s="160">
        <f t="shared" ref="I528" si="640">E528*150%</f>
        <v>27150</v>
      </c>
      <c r="J528" s="160" t="s">
        <v>78</v>
      </c>
      <c r="K528" s="160" t="s">
        <v>78</v>
      </c>
      <c r="L528" s="160" t="s">
        <v>78</v>
      </c>
      <c r="M528" s="160">
        <f t="shared" ref="M528" si="641">E528*200%</f>
        <v>36200</v>
      </c>
      <c r="N528" s="160" t="s">
        <v>78</v>
      </c>
      <c r="O528" s="160" t="s">
        <v>78</v>
      </c>
      <c r="P528" s="160" t="s">
        <v>78</v>
      </c>
    </row>
    <row r="529" spans="1:16" s="23" customFormat="1">
      <c r="A529" s="335">
        <v>14</v>
      </c>
      <c r="B529" s="334" t="s">
        <v>332</v>
      </c>
      <c r="C529" s="333" t="s">
        <v>170</v>
      </c>
      <c r="D529" s="36">
        <v>1</v>
      </c>
      <c r="E529" s="103">
        <v>18000</v>
      </c>
      <c r="F529" s="160" t="s">
        <v>78</v>
      </c>
      <c r="G529" s="160" t="s">
        <v>78</v>
      </c>
      <c r="H529" s="160" t="s">
        <v>78</v>
      </c>
      <c r="I529" s="160">
        <f t="shared" ref="I529" si="642">E529*150%</f>
        <v>27000</v>
      </c>
      <c r="J529" s="160" t="s">
        <v>78</v>
      </c>
      <c r="K529" s="160" t="s">
        <v>78</v>
      </c>
      <c r="L529" s="160" t="s">
        <v>78</v>
      </c>
      <c r="M529" s="160">
        <f t="shared" ref="M529" si="643">E529*200%</f>
        <v>36000</v>
      </c>
      <c r="N529" s="160" t="s">
        <v>78</v>
      </c>
      <c r="O529" s="160" t="s">
        <v>78</v>
      </c>
      <c r="P529" s="160" t="s">
        <v>78</v>
      </c>
    </row>
    <row r="530" spans="1:16" s="23" customFormat="1">
      <c r="A530" s="335"/>
      <c r="B530" s="334"/>
      <c r="C530" s="333"/>
      <c r="D530" s="36">
        <v>2</v>
      </c>
      <c r="E530" s="160">
        <v>18500</v>
      </c>
      <c r="F530" s="160" t="s">
        <v>78</v>
      </c>
      <c r="G530" s="160" t="s">
        <v>78</v>
      </c>
      <c r="H530" s="160" t="s">
        <v>78</v>
      </c>
      <c r="I530" s="160">
        <f t="shared" ref="I530" si="644">E530*150%</f>
        <v>27750</v>
      </c>
      <c r="J530" s="160" t="s">
        <v>78</v>
      </c>
      <c r="K530" s="160" t="s">
        <v>78</v>
      </c>
      <c r="L530" s="160" t="s">
        <v>78</v>
      </c>
      <c r="M530" s="160">
        <f t="shared" ref="M530" si="645">E530*200%</f>
        <v>37000</v>
      </c>
      <c r="N530" s="160" t="s">
        <v>78</v>
      </c>
      <c r="O530" s="160" t="s">
        <v>78</v>
      </c>
      <c r="P530" s="160" t="s">
        <v>78</v>
      </c>
    </row>
    <row r="531" spans="1:16" s="23" customFormat="1">
      <c r="A531" s="335"/>
      <c r="B531" s="334"/>
      <c r="C531" s="333"/>
      <c r="D531" s="36">
        <v>3</v>
      </c>
      <c r="E531" s="160">
        <v>18100</v>
      </c>
      <c r="F531" s="160" t="s">
        <v>78</v>
      </c>
      <c r="G531" s="160" t="s">
        <v>78</v>
      </c>
      <c r="H531" s="160" t="s">
        <v>78</v>
      </c>
      <c r="I531" s="160">
        <f t="shared" ref="I531" si="646">E531*150%</f>
        <v>27150</v>
      </c>
      <c r="J531" s="160" t="s">
        <v>78</v>
      </c>
      <c r="K531" s="160" t="s">
        <v>78</v>
      </c>
      <c r="L531" s="160" t="s">
        <v>78</v>
      </c>
      <c r="M531" s="160">
        <f t="shared" ref="M531" si="647">E531*200%</f>
        <v>36200</v>
      </c>
      <c r="N531" s="160" t="s">
        <v>78</v>
      </c>
      <c r="O531" s="160" t="s">
        <v>78</v>
      </c>
      <c r="P531" s="160" t="s">
        <v>78</v>
      </c>
    </row>
    <row r="532" spans="1:16" s="23" customFormat="1" ht="12.75" customHeight="1">
      <c r="A532" s="335"/>
      <c r="B532" s="334"/>
      <c r="C532" s="333"/>
      <c r="D532" s="36">
        <v>4</v>
      </c>
      <c r="E532" s="160">
        <v>16000</v>
      </c>
      <c r="F532" s="160" t="s">
        <v>78</v>
      </c>
      <c r="G532" s="160" t="s">
        <v>78</v>
      </c>
      <c r="H532" s="160" t="s">
        <v>78</v>
      </c>
      <c r="I532" s="160">
        <f t="shared" si="584"/>
        <v>24000</v>
      </c>
      <c r="J532" s="160" t="s">
        <v>78</v>
      </c>
      <c r="K532" s="160" t="s">
        <v>78</v>
      </c>
      <c r="L532" s="160" t="s">
        <v>78</v>
      </c>
      <c r="M532" s="160">
        <f t="shared" si="585"/>
        <v>32000</v>
      </c>
      <c r="N532" s="160" t="s">
        <v>78</v>
      </c>
      <c r="O532" s="160" t="s">
        <v>78</v>
      </c>
      <c r="P532" s="160" t="s">
        <v>78</v>
      </c>
    </row>
    <row r="533" spans="1:16" s="23" customFormat="1">
      <c r="A533" s="322">
        <v>15</v>
      </c>
      <c r="B533" s="320" t="s">
        <v>77</v>
      </c>
      <c r="C533" s="337" t="s">
        <v>165</v>
      </c>
      <c r="D533" s="37">
        <v>1</v>
      </c>
      <c r="E533" s="103">
        <v>20000</v>
      </c>
      <c r="F533" s="160" t="s">
        <v>78</v>
      </c>
      <c r="G533" s="160" t="s">
        <v>78</v>
      </c>
      <c r="H533" s="160" t="s">
        <v>78</v>
      </c>
      <c r="I533" s="160">
        <f>E533*150%</f>
        <v>30000</v>
      </c>
      <c r="J533" s="160" t="s">
        <v>78</v>
      </c>
      <c r="K533" s="160" t="s">
        <v>78</v>
      </c>
      <c r="L533" s="160" t="s">
        <v>78</v>
      </c>
      <c r="M533" s="160">
        <f>E533*200%</f>
        <v>40000</v>
      </c>
      <c r="N533" s="160" t="s">
        <v>78</v>
      </c>
      <c r="O533" s="160" t="s">
        <v>78</v>
      </c>
      <c r="P533" s="160" t="s">
        <v>78</v>
      </c>
    </row>
    <row r="534" spans="1:16" s="23" customFormat="1">
      <c r="A534" s="332"/>
      <c r="B534" s="336"/>
      <c r="C534" s="338"/>
      <c r="D534" s="37">
        <v>2</v>
      </c>
      <c r="E534" s="160">
        <v>21700</v>
      </c>
      <c r="F534" s="160" t="s">
        <v>78</v>
      </c>
      <c r="G534" s="160" t="s">
        <v>78</v>
      </c>
      <c r="H534" s="160" t="s">
        <v>78</v>
      </c>
      <c r="I534" s="160">
        <f t="shared" ref="I534" si="648">E534*150%</f>
        <v>32550</v>
      </c>
      <c r="J534" s="160" t="s">
        <v>78</v>
      </c>
      <c r="K534" s="160" t="s">
        <v>78</v>
      </c>
      <c r="L534" s="160" t="s">
        <v>78</v>
      </c>
      <c r="M534" s="160">
        <f t="shared" ref="M534" si="649">E534*200%</f>
        <v>43400</v>
      </c>
      <c r="N534" s="160" t="s">
        <v>78</v>
      </c>
      <c r="O534" s="160" t="s">
        <v>78</v>
      </c>
      <c r="P534" s="160" t="s">
        <v>78</v>
      </c>
    </row>
    <row r="535" spans="1:16" s="23" customFormat="1">
      <c r="A535" s="332"/>
      <c r="B535" s="336"/>
      <c r="C535" s="338"/>
      <c r="D535" s="37">
        <v>3</v>
      </c>
      <c r="E535" s="160">
        <v>18100</v>
      </c>
      <c r="F535" s="160" t="s">
        <v>78</v>
      </c>
      <c r="G535" s="160" t="s">
        <v>78</v>
      </c>
      <c r="H535" s="160" t="s">
        <v>78</v>
      </c>
      <c r="I535" s="160">
        <f t="shared" ref="I535" si="650">E535*150%</f>
        <v>27150</v>
      </c>
      <c r="J535" s="160" t="s">
        <v>78</v>
      </c>
      <c r="K535" s="160" t="s">
        <v>78</v>
      </c>
      <c r="L535" s="160" t="s">
        <v>78</v>
      </c>
      <c r="M535" s="160">
        <f t="shared" ref="M535" si="651">E535*200%</f>
        <v>36200</v>
      </c>
      <c r="N535" s="160" t="s">
        <v>78</v>
      </c>
      <c r="O535" s="160" t="s">
        <v>78</v>
      </c>
      <c r="P535" s="160" t="s">
        <v>78</v>
      </c>
    </row>
    <row r="536" spans="1:16" s="23" customFormat="1">
      <c r="A536" s="335">
        <v>16</v>
      </c>
      <c r="B536" s="334" t="s">
        <v>97</v>
      </c>
      <c r="C536" s="333" t="s">
        <v>166</v>
      </c>
      <c r="D536" s="36">
        <v>1</v>
      </c>
      <c r="E536" s="103">
        <v>20000</v>
      </c>
      <c r="F536" s="160" t="s">
        <v>78</v>
      </c>
      <c r="G536" s="160" t="s">
        <v>78</v>
      </c>
      <c r="H536" s="160" t="s">
        <v>78</v>
      </c>
      <c r="I536" s="160">
        <f>E536*150%</f>
        <v>30000</v>
      </c>
      <c r="J536" s="160" t="s">
        <v>78</v>
      </c>
      <c r="K536" s="160" t="s">
        <v>78</v>
      </c>
      <c r="L536" s="160" t="s">
        <v>78</v>
      </c>
      <c r="M536" s="160">
        <f>E536*200%</f>
        <v>40000</v>
      </c>
      <c r="N536" s="160" t="s">
        <v>78</v>
      </c>
      <c r="O536" s="160" t="s">
        <v>78</v>
      </c>
      <c r="P536" s="160" t="s">
        <v>78</v>
      </c>
    </row>
    <row r="537" spans="1:16" s="23" customFormat="1">
      <c r="A537" s="335"/>
      <c r="B537" s="334"/>
      <c r="C537" s="333"/>
      <c r="D537" s="36">
        <v>2</v>
      </c>
      <c r="E537" s="160">
        <v>21700</v>
      </c>
      <c r="F537" s="160" t="s">
        <v>78</v>
      </c>
      <c r="G537" s="160" t="s">
        <v>78</v>
      </c>
      <c r="H537" s="160" t="s">
        <v>78</v>
      </c>
      <c r="I537" s="160">
        <f t="shared" ref="I537" si="652">E537*150%</f>
        <v>32550</v>
      </c>
      <c r="J537" s="160" t="s">
        <v>78</v>
      </c>
      <c r="K537" s="160" t="s">
        <v>78</v>
      </c>
      <c r="L537" s="160" t="s">
        <v>78</v>
      </c>
      <c r="M537" s="160">
        <f t="shared" ref="M537" si="653">E537*200%</f>
        <v>43400</v>
      </c>
      <c r="N537" s="160" t="s">
        <v>78</v>
      </c>
      <c r="O537" s="160" t="s">
        <v>78</v>
      </c>
      <c r="P537" s="160" t="s">
        <v>78</v>
      </c>
    </row>
    <row r="538" spans="1:16" s="23" customFormat="1">
      <c r="A538" s="335"/>
      <c r="B538" s="334"/>
      <c r="C538" s="333"/>
      <c r="D538" s="36">
        <v>3</v>
      </c>
      <c r="E538" s="160">
        <v>18100</v>
      </c>
      <c r="F538" s="160" t="s">
        <v>78</v>
      </c>
      <c r="G538" s="160" t="s">
        <v>78</v>
      </c>
      <c r="H538" s="160" t="s">
        <v>78</v>
      </c>
      <c r="I538" s="160">
        <f t="shared" ref="I538" si="654">E538*150%</f>
        <v>27150</v>
      </c>
      <c r="J538" s="160" t="s">
        <v>78</v>
      </c>
      <c r="K538" s="160" t="s">
        <v>78</v>
      </c>
      <c r="L538" s="160" t="s">
        <v>78</v>
      </c>
      <c r="M538" s="160">
        <f t="shared" ref="M538" si="655">E538*200%</f>
        <v>36200</v>
      </c>
      <c r="N538" s="160" t="s">
        <v>78</v>
      </c>
      <c r="O538" s="160" t="s">
        <v>78</v>
      </c>
      <c r="P538" s="160" t="s">
        <v>78</v>
      </c>
    </row>
    <row r="539" spans="1:16" s="23" customFormat="1">
      <c r="A539" s="322">
        <v>17</v>
      </c>
      <c r="B539" s="320" t="s">
        <v>96</v>
      </c>
      <c r="C539" s="337" t="s">
        <v>169</v>
      </c>
      <c r="D539" s="37">
        <v>1</v>
      </c>
      <c r="E539" s="103">
        <v>20000</v>
      </c>
      <c r="F539" s="160" t="s">
        <v>78</v>
      </c>
      <c r="G539" s="160" t="s">
        <v>78</v>
      </c>
      <c r="H539" s="160" t="s">
        <v>78</v>
      </c>
      <c r="I539" s="160">
        <f>E539*150%</f>
        <v>30000</v>
      </c>
      <c r="J539" s="160" t="s">
        <v>78</v>
      </c>
      <c r="K539" s="160" t="s">
        <v>78</v>
      </c>
      <c r="L539" s="160" t="s">
        <v>78</v>
      </c>
      <c r="M539" s="160">
        <f>E539*200%</f>
        <v>40000</v>
      </c>
      <c r="N539" s="160" t="s">
        <v>78</v>
      </c>
      <c r="O539" s="160" t="s">
        <v>78</v>
      </c>
      <c r="P539" s="160" t="s">
        <v>78</v>
      </c>
    </row>
    <row r="540" spans="1:16" s="23" customFormat="1">
      <c r="A540" s="332"/>
      <c r="B540" s="336"/>
      <c r="C540" s="338"/>
      <c r="D540" s="37">
        <v>2</v>
      </c>
      <c r="E540" s="160">
        <v>21700</v>
      </c>
      <c r="F540" s="160" t="s">
        <v>78</v>
      </c>
      <c r="G540" s="160" t="s">
        <v>78</v>
      </c>
      <c r="H540" s="160" t="s">
        <v>78</v>
      </c>
      <c r="I540" s="160">
        <f t="shared" ref="I540" si="656">E540*150%</f>
        <v>32550</v>
      </c>
      <c r="J540" s="160" t="s">
        <v>78</v>
      </c>
      <c r="K540" s="160" t="s">
        <v>78</v>
      </c>
      <c r="L540" s="160" t="s">
        <v>78</v>
      </c>
      <c r="M540" s="160">
        <f t="shared" ref="M540" si="657">E540*200%</f>
        <v>43400</v>
      </c>
      <c r="N540" s="160" t="s">
        <v>78</v>
      </c>
      <c r="O540" s="160" t="s">
        <v>78</v>
      </c>
      <c r="P540" s="160" t="s">
        <v>78</v>
      </c>
    </row>
    <row r="541" spans="1:16" s="23" customFormat="1">
      <c r="A541" s="332"/>
      <c r="B541" s="336"/>
      <c r="C541" s="338"/>
      <c r="D541" s="37">
        <v>3</v>
      </c>
      <c r="E541" s="160">
        <v>18100</v>
      </c>
      <c r="F541" s="160" t="s">
        <v>78</v>
      </c>
      <c r="G541" s="160" t="s">
        <v>78</v>
      </c>
      <c r="H541" s="160" t="s">
        <v>78</v>
      </c>
      <c r="I541" s="160">
        <f t="shared" ref="I541:I543" si="658">E541*150%</f>
        <v>27150</v>
      </c>
      <c r="J541" s="160" t="s">
        <v>78</v>
      </c>
      <c r="K541" s="160" t="s">
        <v>78</v>
      </c>
      <c r="L541" s="160" t="s">
        <v>78</v>
      </c>
      <c r="M541" s="160">
        <f t="shared" ref="M541:M543" si="659">E541*200%</f>
        <v>36200</v>
      </c>
      <c r="N541" s="160" t="s">
        <v>78</v>
      </c>
      <c r="O541" s="160" t="s">
        <v>78</v>
      </c>
      <c r="P541" s="160" t="s">
        <v>78</v>
      </c>
    </row>
    <row r="542" spans="1:16" s="23" customFormat="1" ht="15" customHeight="1">
      <c r="A542" s="322">
        <v>18</v>
      </c>
      <c r="B542" s="320" t="s">
        <v>373</v>
      </c>
      <c r="C542" s="337" t="s">
        <v>374</v>
      </c>
      <c r="D542" s="37">
        <v>1</v>
      </c>
      <c r="E542" s="103">
        <v>16000</v>
      </c>
      <c r="F542" s="160" t="s">
        <v>78</v>
      </c>
      <c r="G542" s="160" t="s">
        <v>78</v>
      </c>
      <c r="H542" s="160" t="s">
        <v>78</v>
      </c>
      <c r="I542" s="160">
        <f t="shared" si="658"/>
        <v>24000</v>
      </c>
      <c r="J542" s="160" t="s">
        <v>78</v>
      </c>
      <c r="K542" s="160" t="s">
        <v>78</v>
      </c>
      <c r="L542" s="160" t="s">
        <v>78</v>
      </c>
      <c r="M542" s="160">
        <f t="shared" si="659"/>
        <v>32000</v>
      </c>
      <c r="N542" s="160" t="s">
        <v>78</v>
      </c>
      <c r="O542" s="160" t="s">
        <v>78</v>
      </c>
      <c r="P542" s="160" t="s">
        <v>78</v>
      </c>
    </row>
    <row r="543" spans="1:16" s="23" customFormat="1" ht="15" customHeight="1">
      <c r="A543" s="332"/>
      <c r="B543" s="336"/>
      <c r="C543" s="338"/>
      <c r="D543" s="37">
        <v>2</v>
      </c>
      <c r="E543" s="160">
        <v>16500</v>
      </c>
      <c r="F543" s="160" t="s">
        <v>78</v>
      </c>
      <c r="G543" s="160" t="s">
        <v>78</v>
      </c>
      <c r="H543" s="160" t="s">
        <v>78</v>
      </c>
      <c r="I543" s="160">
        <f t="shared" si="658"/>
        <v>24750</v>
      </c>
      <c r="J543" s="160" t="s">
        <v>78</v>
      </c>
      <c r="K543" s="160" t="s">
        <v>78</v>
      </c>
      <c r="L543" s="160" t="s">
        <v>78</v>
      </c>
      <c r="M543" s="160">
        <f t="shared" si="659"/>
        <v>33000</v>
      </c>
      <c r="N543" s="160" t="s">
        <v>78</v>
      </c>
      <c r="O543" s="160" t="s">
        <v>78</v>
      </c>
      <c r="P543" s="160" t="s">
        <v>78</v>
      </c>
    </row>
    <row r="544" spans="1:16" s="23" customFormat="1" ht="13.5" customHeight="1">
      <c r="A544" s="323"/>
      <c r="B544" s="321"/>
      <c r="C544" s="350"/>
      <c r="D544" s="37">
        <v>3</v>
      </c>
      <c r="E544" s="160">
        <v>16500</v>
      </c>
      <c r="F544" s="160" t="s">
        <v>78</v>
      </c>
      <c r="G544" s="160" t="s">
        <v>78</v>
      </c>
      <c r="H544" s="160" t="s">
        <v>78</v>
      </c>
      <c r="I544" s="160">
        <f t="shared" si="584"/>
        <v>24750</v>
      </c>
      <c r="J544" s="160" t="s">
        <v>78</v>
      </c>
      <c r="K544" s="160" t="s">
        <v>78</v>
      </c>
      <c r="L544" s="160" t="s">
        <v>78</v>
      </c>
      <c r="M544" s="160">
        <f t="shared" si="585"/>
        <v>33000</v>
      </c>
      <c r="N544" s="160" t="s">
        <v>78</v>
      </c>
      <c r="O544" s="160" t="s">
        <v>78</v>
      </c>
      <c r="P544" s="160" t="s">
        <v>78</v>
      </c>
    </row>
    <row r="545" spans="1:16" s="23" customFormat="1">
      <c r="A545" s="324" t="s">
        <v>91</v>
      </c>
      <c r="B545" s="325"/>
      <c r="C545" s="325"/>
      <c r="D545" s="326"/>
      <c r="E545" s="326"/>
      <c r="F545" s="326"/>
      <c r="G545" s="326"/>
      <c r="H545" s="326"/>
      <c r="I545" s="326"/>
      <c r="J545" s="326"/>
      <c r="K545" s="326"/>
      <c r="L545" s="326"/>
      <c r="M545" s="326"/>
      <c r="N545" s="326"/>
      <c r="O545" s="326"/>
      <c r="P545" s="327"/>
    </row>
    <row r="546" spans="1:16" s="23" customFormat="1" ht="11.25" customHeight="1">
      <c r="A546" s="322">
        <v>19</v>
      </c>
      <c r="B546" s="320" t="s">
        <v>235</v>
      </c>
      <c r="C546" s="337" t="s">
        <v>239</v>
      </c>
      <c r="D546" s="36">
        <v>1</v>
      </c>
      <c r="E546" s="103">
        <v>14000</v>
      </c>
      <c r="F546" s="160" t="s">
        <v>78</v>
      </c>
      <c r="G546" s="160" t="s">
        <v>78</v>
      </c>
      <c r="H546" s="160" t="s">
        <v>78</v>
      </c>
      <c r="I546" s="160">
        <f t="shared" ref="I546" si="660">E546*150%</f>
        <v>21000</v>
      </c>
      <c r="J546" s="160" t="s">
        <v>78</v>
      </c>
      <c r="K546" s="160" t="s">
        <v>78</v>
      </c>
      <c r="L546" s="160" t="s">
        <v>78</v>
      </c>
      <c r="M546" s="160">
        <f t="shared" ref="M546" si="661">E546*200%</f>
        <v>28000</v>
      </c>
      <c r="N546" s="160" t="s">
        <v>78</v>
      </c>
      <c r="O546" s="160" t="s">
        <v>78</v>
      </c>
      <c r="P546" s="160" t="s">
        <v>78</v>
      </c>
    </row>
    <row r="547" spans="1:16" s="23" customFormat="1" ht="12.75" customHeight="1">
      <c r="A547" s="332"/>
      <c r="B547" s="336"/>
      <c r="C547" s="338"/>
      <c r="D547" s="36">
        <v>2</v>
      </c>
      <c r="E547" s="160">
        <v>12800</v>
      </c>
      <c r="F547" s="160" t="s">
        <v>78</v>
      </c>
      <c r="G547" s="160" t="s">
        <v>78</v>
      </c>
      <c r="H547" s="160" t="s">
        <v>78</v>
      </c>
      <c r="I547" s="160">
        <f t="shared" ref="I547" si="662">E547*150%</f>
        <v>19200</v>
      </c>
      <c r="J547" s="160" t="s">
        <v>78</v>
      </c>
      <c r="K547" s="160" t="s">
        <v>78</v>
      </c>
      <c r="L547" s="160" t="s">
        <v>78</v>
      </c>
      <c r="M547" s="160">
        <f t="shared" ref="M547" si="663">E547*200%</f>
        <v>25600</v>
      </c>
      <c r="N547" s="160" t="s">
        <v>78</v>
      </c>
      <c r="O547" s="160" t="s">
        <v>78</v>
      </c>
      <c r="P547" s="160" t="s">
        <v>78</v>
      </c>
    </row>
    <row r="548" spans="1:16" s="23" customFormat="1" ht="12" customHeight="1">
      <c r="A548" s="323"/>
      <c r="B548" s="321"/>
      <c r="C548" s="350"/>
      <c r="D548" s="36">
        <v>3</v>
      </c>
      <c r="E548" s="160">
        <v>12400</v>
      </c>
      <c r="F548" s="160" t="s">
        <v>78</v>
      </c>
      <c r="G548" s="160" t="s">
        <v>78</v>
      </c>
      <c r="H548" s="160" t="s">
        <v>78</v>
      </c>
      <c r="I548" s="160">
        <f t="shared" ref="I548" si="664">E548*150%</f>
        <v>18600</v>
      </c>
      <c r="J548" s="160" t="s">
        <v>78</v>
      </c>
      <c r="K548" s="160" t="s">
        <v>78</v>
      </c>
      <c r="L548" s="160" t="s">
        <v>78</v>
      </c>
      <c r="M548" s="160">
        <f t="shared" ref="M548" si="665">E548*200%</f>
        <v>24800</v>
      </c>
      <c r="N548" s="160" t="s">
        <v>78</v>
      </c>
      <c r="O548" s="160" t="s">
        <v>78</v>
      </c>
      <c r="P548" s="160" t="s">
        <v>78</v>
      </c>
    </row>
    <row r="549" spans="1:16" s="23" customFormat="1">
      <c r="A549" s="335">
        <v>20</v>
      </c>
      <c r="B549" s="334" t="s">
        <v>236</v>
      </c>
      <c r="C549" s="333" t="s">
        <v>240</v>
      </c>
      <c r="D549" s="36">
        <v>1</v>
      </c>
      <c r="E549" s="103">
        <v>15000</v>
      </c>
      <c r="F549" s="160" t="s">
        <v>78</v>
      </c>
      <c r="G549" s="160" t="s">
        <v>78</v>
      </c>
      <c r="H549" s="160" t="s">
        <v>78</v>
      </c>
      <c r="I549" s="160">
        <f>E549*150%</f>
        <v>22500</v>
      </c>
      <c r="J549" s="160" t="s">
        <v>78</v>
      </c>
      <c r="K549" s="160" t="s">
        <v>78</v>
      </c>
      <c r="L549" s="160" t="s">
        <v>78</v>
      </c>
      <c r="M549" s="160">
        <f>E549*200%</f>
        <v>30000</v>
      </c>
      <c r="N549" s="160" t="s">
        <v>78</v>
      </c>
      <c r="O549" s="160" t="s">
        <v>78</v>
      </c>
      <c r="P549" s="160" t="s">
        <v>78</v>
      </c>
    </row>
    <row r="550" spans="1:16" s="23" customFormat="1">
      <c r="A550" s="335"/>
      <c r="B550" s="334"/>
      <c r="C550" s="333"/>
      <c r="D550" s="36">
        <v>2</v>
      </c>
      <c r="E550" s="160">
        <v>12800</v>
      </c>
      <c r="F550" s="160" t="s">
        <v>78</v>
      </c>
      <c r="G550" s="160" t="s">
        <v>78</v>
      </c>
      <c r="H550" s="160" t="s">
        <v>78</v>
      </c>
      <c r="I550" s="160">
        <f t="shared" ref="I550" si="666">E550*150%</f>
        <v>19200</v>
      </c>
      <c r="J550" s="160" t="s">
        <v>78</v>
      </c>
      <c r="K550" s="160" t="s">
        <v>78</v>
      </c>
      <c r="L550" s="160" t="s">
        <v>78</v>
      </c>
      <c r="M550" s="160">
        <f t="shared" ref="M550" si="667">E550*200%</f>
        <v>25600</v>
      </c>
      <c r="N550" s="160" t="s">
        <v>78</v>
      </c>
      <c r="O550" s="160" t="s">
        <v>78</v>
      </c>
      <c r="P550" s="160" t="s">
        <v>78</v>
      </c>
    </row>
    <row r="551" spans="1:16" s="23" customFormat="1" ht="12.75" customHeight="1">
      <c r="A551" s="335"/>
      <c r="B551" s="334"/>
      <c r="C551" s="333"/>
      <c r="D551" s="36">
        <v>3</v>
      </c>
      <c r="E551" s="160">
        <v>12400</v>
      </c>
      <c r="F551" s="160" t="s">
        <v>78</v>
      </c>
      <c r="G551" s="160" t="s">
        <v>78</v>
      </c>
      <c r="H551" s="160" t="s">
        <v>78</v>
      </c>
      <c r="I551" s="160">
        <f t="shared" ref="I551:I554" si="668">E551*150%</f>
        <v>18600</v>
      </c>
      <c r="J551" s="160" t="s">
        <v>78</v>
      </c>
      <c r="K551" s="160" t="s">
        <v>78</v>
      </c>
      <c r="L551" s="160" t="s">
        <v>78</v>
      </c>
      <c r="M551" s="160">
        <f t="shared" ref="M551:M554" si="669">E551*200%</f>
        <v>24800</v>
      </c>
      <c r="N551" s="160" t="s">
        <v>78</v>
      </c>
      <c r="O551" s="160" t="s">
        <v>78</v>
      </c>
      <c r="P551" s="160" t="s">
        <v>78</v>
      </c>
    </row>
    <row r="552" spans="1:16" s="23" customFormat="1">
      <c r="A552" s="322">
        <v>21</v>
      </c>
      <c r="B552" s="320" t="s">
        <v>4</v>
      </c>
      <c r="C552" s="337" t="s">
        <v>241</v>
      </c>
      <c r="D552" s="37">
        <v>1</v>
      </c>
      <c r="E552" s="103">
        <v>16000</v>
      </c>
      <c r="F552" s="160" t="s">
        <v>78</v>
      </c>
      <c r="G552" s="160" t="s">
        <v>78</v>
      </c>
      <c r="H552" s="160" t="s">
        <v>78</v>
      </c>
      <c r="I552" s="160">
        <f t="shared" ref="I552" si="670">E552*150%</f>
        <v>24000</v>
      </c>
      <c r="J552" s="160" t="s">
        <v>78</v>
      </c>
      <c r="K552" s="160" t="s">
        <v>78</v>
      </c>
      <c r="L552" s="160" t="s">
        <v>78</v>
      </c>
      <c r="M552" s="160">
        <f t="shared" ref="M552" si="671">E552*200%</f>
        <v>32000</v>
      </c>
      <c r="N552" s="160" t="s">
        <v>78</v>
      </c>
      <c r="O552" s="160" t="s">
        <v>78</v>
      </c>
      <c r="P552" s="160" t="s">
        <v>78</v>
      </c>
    </row>
    <row r="553" spans="1:16" s="23" customFormat="1">
      <c r="A553" s="332"/>
      <c r="B553" s="336"/>
      <c r="C553" s="338"/>
      <c r="D553" s="37">
        <v>2</v>
      </c>
      <c r="E553" s="160">
        <v>14600</v>
      </c>
      <c r="F553" s="160" t="s">
        <v>78</v>
      </c>
      <c r="G553" s="160" t="s">
        <v>78</v>
      </c>
      <c r="H553" s="160" t="s">
        <v>78</v>
      </c>
      <c r="I553" s="160">
        <f t="shared" ref="I553" si="672">E553*150%</f>
        <v>21900</v>
      </c>
      <c r="J553" s="160" t="s">
        <v>78</v>
      </c>
      <c r="K553" s="160" t="s">
        <v>78</v>
      </c>
      <c r="L553" s="160" t="s">
        <v>78</v>
      </c>
      <c r="M553" s="160">
        <f t="shared" ref="M553" si="673">E553*200%</f>
        <v>29200</v>
      </c>
      <c r="N553" s="160" t="s">
        <v>78</v>
      </c>
      <c r="O553" s="160" t="s">
        <v>78</v>
      </c>
      <c r="P553" s="160" t="s">
        <v>78</v>
      </c>
    </row>
    <row r="554" spans="1:16" s="23" customFormat="1">
      <c r="A554" s="332"/>
      <c r="B554" s="336"/>
      <c r="C554" s="338"/>
      <c r="D554" s="37">
        <v>3</v>
      </c>
      <c r="E554" s="160">
        <v>13000</v>
      </c>
      <c r="F554" s="160" t="s">
        <v>78</v>
      </c>
      <c r="G554" s="160" t="s">
        <v>78</v>
      </c>
      <c r="H554" s="160" t="s">
        <v>78</v>
      </c>
      <c r="I554" s="160">
        <f t="shared" si="668"/>
        <v>19500</v>
      </c>
      <c r="J554" s="160" t="s">
        <v>78</v>
      </c>
      <c r="K554" s="160" t="s">
        <v>78</v>
      </c>
      <c r="L554" s="160" t="s">
        <v>78</v>
      </c>
      <c r="M554" s="160">
        <f t="shared" si="669"/>
        <v>26000</v>
      </c>
      <c r="N554" s="160" t="s">
        <v>78</v>
      </c>
      <c r="O554" s="160" t="s">
        <v>78</v>
      </c>
      <c r="P554" s="160" t="s">
        <v>78</v>
      </c>
    </row>
    <row r="555" spans="1:16" s="23" customFormat="1">
      <c r="A555" s="324" t="s">
        <v>90</v>
      </c>
      <c r="B555" s="325"/>
      <c r="C555" s="325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7"/>
    </row>
    <row r="556" spans="1:16" s="23" customFormat="1">
      <c r="A556" s="335">
        <v>22</v>
      </c>
      <c r="B556" s="334" t="s">
        <v>251</v>
      </c>
      <c r="C556" s="333" t="s">
        <v>171</v>
      </c>
      <c r="D556" s="36">
        <v>1</v>
      </c>
      <c r="E556" s="103">
        <v>17000</v>
      </c>
      <c r="F556" s="160" t="s">
        <v>78</v>
      </c>
      <c r="G556" s="160" t="s">
        <v>78</v>
      </c>
      <c r="H556" s="160" t="s">
        <v>78</v>
      </c>
      <c r="I556" s="160">
        <f t="shared" ref="I556" si="674">E556*150%</f>
        <v>25500</v>
      </c>
      <c r="J556" s="160" t="s">
        <v>78</v>
      </c>
      <c r="K556" s="160" t="s">
        <v>78</v>
      </c>
      <c r="L556" s="160" t="s">
        <v>78</v>
      </c>
      <c r="M556" s="160">
        <f t="shared" ref="M556" si="675">E556*200%</f>
        <v>34000</v>
      </c>
      <c r="N556" s="160" t="s">
        <v>78</v>
      </c>
      <c r="O556" s="160" t="s">
        <v>78</v>
      </c>
      <c r="P556" s="160" t="s">
        <v>78</v>
      </c>
    </row>
    <row r="557" spans="1:16" s="23" customFormat="1">
      <c r="A557" s="335"/>
      <c r="B557" s="334"/>
      <c r="C557" s="333"/>
      <c r="D557" s="36">
        <v>2</v>
      </c>
      <c r="E557" s="160">
        <v>16500</v>
      </c>
      <c r="F557" s="160" t="s">
        <v>78</v>
      </c>
      <c r="G557" s="160" t="s">
        <v>78</v>
      </c>
      <c r="H557" s="160" t="s">
        <v>78</v>
      </c>
      <c r="I557" s="160">
        <f t="shared" ref="I557" si="676">E557*150%</f>
        <v>24750</v>
      </c>
      <c r="J557" s="160" t="s">
        <v>78</v>
      </c>
      <c r="K557" s="160" t="s">
        <v>78</v>
      </c>
      <c r="L557" s="160" t="s">
        <v>78</v>
      </c>
      <c r="M557" s="160">
        <f t="shared" ref="M557" si="677">E557*200%</f>
        <v>33000</v>
      </c>
      <c r="N557" s="160" t="s">
        <v>78</v>
      </c>
      <c r="O557" s="160" t="s">
        <v>78</v>
      </c>
      <c r="P557" s="160" t="s">
        <v>78</v>
      </c>
    </row>
    <row r="558" spans="1:16" s="23" customFormat="1">
      <c r="A558" s="335"/>
      <c r="B558" s="334"/>
      <c r="C558" s="333"/>
      <c r="D558" s="36">
        <v>3</v>
      </c>
      <c r="E558" s="160">
        <v>13300</v>
      </c>
      <c r="F558" s="160" t="s">
        <v>78</v>
      </c>
      <c r="G558" s="160" t="s">
        <v>78</v>
      </c>
      <c r="H558" s="160" t="s">
        <v>78</v>
      </c>
      <c r="I558" s="160">
        <f t="shared" ref="I558" si="678">E558*150%</f>
        <v>19950</v>
      </c>
      <c r="J558" s="160" t="s">
        <v>78</v>
      </c>
      <c r="K558" s="160" t="s">
        <v>78</v>
      </c>
      <c r="L558" s="160" t="s">
        <v>78</v>
      </c>
      <c r="M558" s="160">
        <f t="shared" ref="M558" si="679">E558*200%</f>
        <v>26600</v>
      </c>
      <c r="N558" s="160" t="s">
        <v>78</v>
      </c>
      <c r="O558" s="160" t="s">
        <v>78</v>
      </c>
      <c r="P558" s="160" t="s">
        <v>78</v>
      </c>
    </row>
    <row r="559" spans="1:16" s="23" customFormat="1">
      <c r="A559" s="335"/>
      <c r="B559" s="334"/>
      <c r="C559" s="333"/>
      <c r="D559" s="36">
        <v>4</v>
      </c>
      <c r="E559" s="160">
        <v>12700</v>
      </c>
      <c r="F559" s="160" t="s">
        <v>78</v>
      </c>
      <c r="G559" s="160" t="s">
        <v>78</v>
      </c>
      <c r="H559" s="160" t="s">
        <v>78</v>
      </c>
      <c r="I559" s="160">
        <f t="shared" ref="I559" si="680">E559*150%</f>
        <v>19050</v>
      </c>
      <c r="J559" s="160" t="s">
        <v>78</v>
      </c>
      <c r="K559" s="160" t="s">
        <v>78</v>
      </c>
      <c r="L559" s="160" t="s">
        <v>78</v>
      </c>
      <c r="M559" s="160">
        <f t="shared" ref="M559" si="681">E559*200%</f>
        <v>25400</v>
      </c>
      <c r="N559" s="160" t="s">
        <v>78</v>
      </c>
      <c r="O559" s="160" t="s">
        <v>78</v>
      </c>
      <c r="P559" s="160" t="s">
        <v>78</v>
      </c>
    </row>
    <row r="560" spans="1:16" s="23" customFormat="1">
      <c r="A560" s="324" t="s">
        <v>194</v>
      </c>
      <c r="B560" s="325"/>
      <c r="C560" s="325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7"/>
    </row>
    <row r="561" spans="1:16" s="23" customFormat="1">
      <c r="A561" s="335">
        <v>23</v>
      </c>
      <c r="B561" s="335" t="s">
        <v>199</v>
      </c>
      <c r="C561" s="333" t="s">
        <v>200</v>
      </c>
      <c r="D561" s="36">
        <v>1</v>
      </c>
      <c r="E561" s="103">
        <v>15000</v>
      </c>
      <c r="F561" s="160" t="s">
        <v>78</v>
      </c>
      <c r="G561" s="160" t="s">
        <v>78</v>
      </c>
      <c r="H561" s="160" t="s">
        <v>78</v>
      </c>
      <c r="I561" s="160">
        <f>E561*150%</f>
        <v>22500</v>
      </c>
      <c r="J561" s="160" t="s">
        <v>78</v>
      </c>
      <c r="K561" s="160" t="s">
        <v>78</v>
      </c>
      <c r="L561" s="160" t="s">
        <v>78</v>
      </c>
      <c r="M561" s="160">
        <f>E561*200%</f>
        <v>30000</v>
      </c>
      <c r="N561" s="160" t="s">
        <v>78</v>
      </c>
      <c r="O561" s="160" t="s">
        <v>78</v>
      </c>
      <c r="P561" s="160" t="s">
        <v>78</v>
      </c>
    </row>
    <row r="562" spans="1:16" s="23" customFormat="1">
      <c r="A562" s="335"/>
      <c r="B562" s="335"/>
      <c r="C562" s="333"/>
      <c r="D562" s="36">
        <v>2</v>
      </c>
      <c r="E562" s="160">
        <v>15100</v>
      </c>
      <c r="F562" s="160" t="s">
        <v>78</v>
      </c>
      <c r="G562" s="160" t="s">
        <v>78</v>
      </c>
      <c r="H562" s="160" t="s">
        <v>78</v>
      </c>
      <c r="I562" s="160">
        <f t="shared" ref="I562" si="682">E562*150%</f>
        <v>22650</v>
      </c>
      <c r="J562" s="160" t="s">
        <v>78</v>
      </c>
      <c r="K562" s="160" t="s">
        <v>78</v>
      </c>
      <c r="L562" s="160" t="s">
        <v>78</v>
      </c>
      <c r="M562" s="160">
        <f t="shared" ref="M562" si="683">E562*200%</f>
        <v>30200</v>
      </c>
      <c r="N562" s="160" t="s">
        <v>78</v>
      </c>
      <c r="O562" s="160" t="s">
        <v>78</v>
      </c>
      <c r="P562" s="160" t="s">
        <v>78</v>
      </c>
    </row>
    <row r="563" spans="1:16" s="23" customFormat="1">
      <c r="A563" s="335"/>
      <c r="B563" s="335"/>
      <c r="C563" s="333"/>
      <c r="D563" s="36">
        <v>3</v>
      </c>
      <c r="E563" s="160">
        <v>15500</v>
      </c>
      <c r="F563" s="160" t="s">
        <v>78</v>
      </c>
      <c r="G563" s="160" t="s">
        <v>78</v>
      </c>
      <c r="H563" s="160" t="s">
        <v>78</v>
      </c>
      <c r="I563" s="160">
        <f t="shared" ref="I563:I569" si="684">E563*150%</f>
        <v>23250</v>
      </c>
      <c r="J563" s="160" t="s">
        <v>78</v>
      </c>
      <c r="K563" s="160" t="s">
        <v>78</v>
      </c>
      <c r="L563" s="160" t="s">
        <v>78</v>
      </c>
      <c r="M563" s="160">
        <f t="shared" ref="M563:M569" si="685">E563*200%</f>
        <v>31000</v>
      </c>
      <c r="N563" s="160" t="s">
        <v>78</v>
      </c>
      <c r="O563" s="160" t="s">
        <v>78</v>
      </c>
      <c r="P563" s="160" t="s">
        <v>78</v>
      </c>
    </row>
    <row r="564" spans="1:16" s="23" customFormat="1" ht="15.75" customHeight="1">
      <c r="A564" s="322">
        <v>24</v>
      </c>
      <c r="B564" s="322" t="s">
        <v>363</v>
      </c>
      <c r="C564" s="337" t="s">
        <v>364</v>
      </c>
      <c r="D564" s="36">
        <v>1</v>
      </c>
      <c r="E564" s="103">
        <v>15000</v>
      </c>
      <c r="F564" s="160" t="s">
        <v>78</v>
      </c>
      <c r="G564" s="160" t="s">
        <v>78</v>
      </c>
      <c r="H564" s="160" t="s">
        <v>78</v>
      </c>
      <c r="I564" s="160">
        <f>E564*150%</f>
        <v>22500</v>
      </c>
      <c r="J564" s="160" t="s">
        <v>78</v>
      </c>
      <c r="K564" s="160" t="s">
        <v>78</v>
      </c>
      <c r="L564" s="160" t="s">
        <v>78</v>
      </c>
      <c r="M564" s="160">
        <f>E564*200%</f>
        <v>30000</v>
      </c>
      <c r="N564" s="160" t="s">
        <v>78</v>
      </c>
      <c r="O564" s="160" t="s">
        <v>78</v>
      </c>
      <c r="P564" s="160" t="s">
        <v>78</v>
      </c>
    </row>
    <row r="565" spans="1:16" s="23" customFormat="1" ht="15" customHeight="1">
      <c r="A565" s="323"/>
      <c r="B565" s="323"/>
      <c r="C565" s="350"/>
      <c r="D565" s="36">
        <v>2</v>
      </c>
      <c r="E565" s="160">
        <v>15100</v>
      </c>
      <c r="F565" s="160" t="s">
        <v>78</v>
      </c>
      <c r="G565" s="160" t="s">
        <v>78</v>
      </c>
      <c r="H565" s="160" t="s">
        <v>78</v>
      </c>
      <c r="I565" s="160">
        <f t="shared" si="684"/>
        <v>22650</v>
      </c>
      <c r="J565" s="160" t="s">
        <v>78</v>
      </c>
      <c r="K565" s="160" t="s">
        <v>78</v>
      </c>
      <c r="L565" s="160" t="s">
        <v>78</v>
      </c>
      <c r="M565" s="160">
        <f t="shared" si="685"/>
        <v>30200</v>
      </c>
      <c r="N565" s="160" t="s">
        <v>78</v>
      </c>
      <c r="O565" s="160" t="s">
        <v>78</v>
      </c>
      <c r="P565" s="160" t="s">
        <v>78</v>
      </c>
    </row>
    <row r="566" spans="1:16" s="23" customFormat="1" ht="20.25" customHeight="1">
      <c r="A566" s="322">
        <v>25</v>
      </c>
      <c r="B566" s="320" t="s">
        <v>365</v>
      </c>
      <c r="C566" s="337" t="s">
        <v>366</v>
      </c>
      <c r="D566" s="36">
        <v>1</v>
      </c>
      <c r="E566" s="103">
        <v>15000</v>
      </c>
      <c r="F566" s="160" t="s">
        <v>78</v>
      </c>
      <c r="G566" s="160" t="s">
        <v>78</v>
      </c>
      <c r="H566" s="160" t="s">
        <v>78</v>
      </c>
      <c r="I566" s="160">
        <f>E566*150%</f>
        <v>22500</v>
      </c>
      <c r="J566" s="160" t="s">
        <v>78</v>
      </c>
      <c r="K566" s="160" t="s">
        <v>78</v>
      </c>
      <c r="L566" s="160" t="s">
        <v>78</v>
      </c>
      <c r="M566" s="160">
        <f>E566*200%</f>
        <v>30000</v>
      </c>
      <c r="N566" s="160" t="s">
        <v>78</v>
      </c>
      <c r="O566" s="160" t="s">
        <v>78</v>
      </c>
      <c r="P566" s="160" t="s">
        <v>78</v>
      </c>
    </row>
    <row r="567" spans="1:16" s="23" customFormat="1" ht="18" customHeight="1">
      <c r="A567" s="323"/>
      <c r="B567" s="321"/>
      <c r="C567" s="350"/>
      <c r="D567" s="36">
        <v>2</v>
      </c>
      <c r="E567" s="160">
        <v>15100</v>
      </c>
      <c r="F567" s="160" t="s">
        <v>78</v>
      </c>
      <c r="G567" s="160" t="s">
        <v>78</v>
      </c>
      <c r="H567" s="160" t="s">
        <v>78</v>
      </c>
      <c r="I567" s="160">
        <f t="shared" si="684"/>
        <v>22650</v>
      </c>
      <c r="J567" s="160" t="s">
        <v>78</v>
      </c>
      <c r="K567" s="160" t="s">
        <v>78</v>
      </c>
      <c r="L567" s="160" t="s">
        <v>78</v>
      </c>
      <c r="M567" s="160">
        <f t="shared" si="685"/>
        <v>30200</v>
      </c>
      <c r="N567" s="160" t="s">
        <v>78</v>
      </c>
      <c r="O567" s="160" t="s">
        <v>78</v>
      </c>
      <c r="P567" s="160" t="s">
        <v>78</v>
      </c>
    </row>
    <row r="568" spans="1:16" s="23" customFormat="1" ht="16.5" customHeight="1">
      <c r="A568" s="322">
        <v>26</v>
      </c>
      <c r="B568" s="320" t="s">
        <v>367</v>
      </c>
      <c r="C568" s="337" t="s">
        <v>368</v>
      </c>
      <c r="D568" s="36">
        <v>1</v>
      </c>
      <c r="E568" s="103">
        <v>15000</v>
      </c>
      <c r="F568" s="160" t="s">
        <v>78</v>
      </c>
      <c r="G568" s="160" t="s">
        <v>78</v>
      </c>
      <c r="H568" s="160" t="s">
        <v>78</v>
      </c>
      <c r="I568" s="160">
        <f>E568*150%</f>
        <v>22500</v>
      </c>
      <c r="J568" s="160" t="s">
        <v>78</v>
      </c>
      <c r="K568" s="160" t="s">
        <v>78</v>
      </c>
      <c r="L568" s="160" t="s">
        <v>78</v>
      </c>
      <c r="M568" s="160">
        <f>E568*200%</f>
        <v>30000</v>
      </c>
      <c r="N568" s="160" t="s">
        <v>78</v>
      </c>
      <c r="O568" s="160" t="s">
        <v>78</v>
      </c>
      <c r="P568" s="160" t="s">
        <v>78</v>
      </c>
    </row>
    <row r="569" spans="1:16" s="23" customFormat="1" ht="19.5" customHeight="1">
      <c r="A569" s="323"/>
      <c r="B569" s="321"/>
      <c r="C569" s="350"/>
      <c r="D569" s="36">
        <v>2</v>
      </c>
      <c r="E569" s="160">
        <v>15100</v>
      </c>
      <c r="F569" s="160" t="s">
        <v>78</v>
      </c>
      <c r="G569" s="160" t="s">
        <v>78</v>
      </c>
      <c r="H569" s="160" t="s">
        <v>78</v>
      </c>
      <c r="I569" s="160">
        <f t="shared" si="684"/>
        <v>22650</v>
      </c>
      <c r="J569" s="160" t="s">
        <v>78</v>
      </c>
      <c r="K569" s="160" t="s">
        <v>78</v>
      </c>
      <c r="L569" s="160" t="s">
        <v>78</v>
      </c>
      <c r="M569" s="160">
        <f t="shared" si="685"/>
        <v>30200</v>
      </c>
      <c r="N569" s="160" t="s">
        <v>78</v>
      </c>
      <c r="O569" s="160" t="s">
        <v>78</v>
      </c>
      <c r="P569" s="160" t="s">
        <v>78</v>
      </c>
    </row>
    <row r="570" spans="1:16" s="23" customFormat="1" ht="14.25" customHeight="1">
      <c r="A570" s="322">
        <v>27</v>
      </c>
      <c r="B570" s="320" t="s">
        <v>369</v>
      </c>
      <c r="C570" s="337" t="s">
        <v>370</v>
      </c>
      <c r="D570" s="36">
        <v>1</v>
      </c>
      <c r="E570" s="103">
        <v>15000</v>
      </c>
      <c r="F570" s="256" t="s">
        <v>78</v>
      </c>
      <c r="G570" s="256" t="s">
        <v>78</v>
      </c>
      <c r="H570" s="256" t="s">
        <v>78</v>
      </c>
      <c r="I570" s="256">
        <f>E570*150%</f>
        <v>22500</v>
      </c>
      <c r="J570" s="256" t="s">
        <v>78</v>
      </c>
      <c r="K570" s="256" t="s">
        <v>78</v>
      </c>
      <c r="L570" s="256" t="s">
        <v>78</v>
      </c>
      <c r="M570" s="256">
        <f>E570*200%</f>
        <v>30000</v>
      </c>
      <c r="N570" s="256" t="s">
        <v>78</v>
      </c>
      <c r="O570" s="256" t="s">
        <v>78</v>
      </c>
      <c r="P570" s="256" t="s">
        <v>78</v>
      </c>
    </row>
    <row r="571" spans="1:16" s="23" customFormat="1" ht="13.5" customHeight="1">
      <c r="A571" s="323"/>
      <c r="B571" s="321"/>
      <c r="C571" s="350"/>
      <c r="D571" s="36">
        <v>2</v>
      </c>
      <c r="E571" s="256">
        <v>15100</v>
      </c>
      <c r="F571" s="256" t="s">
        <v>78</v>
      </c>
      <c r="G571" s="256" t="s">
        <v>78</v>
      </c>
      <c r="H571" s="256" t="s">
        <v>78</v>
      </c>
      <c r="I571" s="256">
        <f t="shared" ref="I571" si="686">E571*150%</f>
        <v>22650</v>
      </c>
      <c r="J571" s="256" t="s">
        <v>78</v>
      </c>
      <c r="K571" s="256" t="s">
        <v>78</v>
      </c>
      <c r="L571" s="256" t="s">
        <v>78</v>
      </c>
      <c r="M571" s="256">
        <f t="shared" ref="M571" si="687">E571*200%</f>
        <v>30200</v>
      </c>
      <c r="N571" s="256" t="s">
        <v>78</v>
      </c>
      <c r="O571" s="256" t="s">
        <v>78</v>
      </c>
      <c r="P571" s="256" t="s">
        <v>78</v>
      </c>
    </row>
    <row r="572" spans="1:16" s="23" customFormat="1" ht="40.5" customHeight="1">
      <c r="A572" s="254">
        <v>28</v>
      </c>
      <c r="B572" s="314" t="s">
        <v>473</v>
      </c>
      <c r="C572" s="257" t="s">
        <v>450</v>
      </c>
      <c r="D572" s="36">
        <v>1</v>
      </c>
      <c r="E572" s="103">
        <v>15000</v>
      </c>
      <c r="F572" s="256" t="s">
        <v>78</v>
      </c>
      <c r="G572" s="256" t="s">
        <v>78</v>
      </c>
      <c r="H572" s="256" t="s">
        <v>78</v>
      </c>
      <c r="I572" s="256">
        <f>E572*150%</f>
        <v>22500</v>
      </c>
      <c r="J572" s="256" t="s">
        <v>78</v>
      </c>
      <c r="K572" s="256" t="s">
        <v>78</v>
      </c>
      <c r="L572" s="256" t="s">
        <v>78</v>
      </c>
      <c r="M572" s="256">
        <f>E572*200%</f>
        <v>30000</v>
      </c>
      <c r="N572" s="256" t="s">
        <v>78</v>
      </c>
      <c r="O572" s="256" t="s">
        <v>78</v>
      </c>
      <c r="P572" s="256" t="s">
        <v>78</v>
      </c>
    </row>
    <row r="573" spans="1:16" s="23" customFormat="1" ht="14.25" customHeight="1">
      <c r="A573" s="254">
        <v>29</v>
      </c>
      <c r="B573" s="253" t="s">
        <v>451</v>
      </c>
      <c r="C573" s="257" t="s">
        <v>452</v>
      </c>
      <c r="D573" s="36">
        <v>1</v>
      </c>
      <c r="E573" s="103">
        <v>15000</v>
      </c>
      <c r="F573" s="256" t="s">
        <v>78</v>
      </c>
      <c r="G573" s="256" t="s">
        <v>78</v>
      </c>
      <c r="H573" s="256" t="s">
        <v>78</v>
      </c>
      <c r="I573" s="256">
        <f>E573*150%</f>
        <v>22500</v>
      </c>
      <c r="J573" s="256" t="s">
        <v>78</v>
      </c>
      <c r="K573" s="256" t="s">
        <v>78</v>
      </c>
      <c r="L573" s="256" t="s">
        <v>78</v>
      </c>
      <c r="M573" s="256">
        <f>E573*200%</f>
        <v>30000</v>
      </c>
      <c r="N573" s="256" t="s">
        <v>78</v>
      </c>
      <c r="O573" s="256" t="s">
        <v>78</v>
      </c>
      <c r="P573" s="256" t="s">
        <v>78</v>
      </c>
    </row>
    <row r="574" spans="1:16" s="23" customFormat="1" ht="42" customHeight="1">
      <c r="A574" s="254">
        <v>30</v>
      </c>
      <c r="B574" s="318" t="s">
        <v>453</v>
      </c>
      <c r="C574" s="257" t="s">
        <v>454</v>
      </c>
      <c r="D574" s="36">
        <v>1</v>
      </c>
      <c r="E574" s="103">
        <v>15000</v>
      </c>
      <c r="F574" s="160" t="s">
        <v>78</v>
      </c>
      <c r="G574" s="160" t="s">
        <v>78</v>
      </c>
      <c r="H574" s="160" t="s">
        <v>78</v>
      </c>
      <c r="I574" s="160">
        <f>E574*150%</f>
        <v>22500</v>
      </c>
      <c r="J574" s="160" t="s">
        <v>78</v>
      </c>
      <c r="K574" s="160" t="s">
        <v>78</v>
      </c>
      <c r="L574" s="160" t="s">
        <v>78</v>
      </c>
      <c r="M574" s="160">
        <f>E574*200%</f>
        <v>30000</v>
      </c>
      <c r="N574" s="160" t="s">
        <v>78</v>
      </c>
      <c r="O574" s="160" t="s">
        <v>78</v>
      </c>
      <c r="P574" s="160" t="s">
        <v>78</v>
      </c>
    </row>
    <row r="575" spans="1:16" s="23" customFormat="1">
      <c r="A575" s="324" t="s">
        <v>356</v>
      </c>
      <c r="B575" s="325"/>
      <c r="C575" s="325"/>
      <c r="D575" s="326"/>
      <c r="E575" s="326"/>
      <c r="F575" s="326"/>
      <c r="G575" s="326"/>
      <c r="H575" s="326"/>
      <c r="I575" s="326"/>
      <c r="J575" s="326"/>
      <c r="K575" s="326"/>
      <c r="L575" s="326"/>
      <c r="M575" s="326"/>
      <c r="N575" s="326"/>
      <c r="O575" s="326"/>
      <c r="P575" s="327"/>
    </row>
    <row r="576" spans="1:16" s="23" customFormat="1">
      <c r="A576" s="322">
        <v>31</v>
      </c>
      <c r="B576" s="320" t="s">
        <v>214</v>
      </c>
      <c r="C576" s="337" t="s">
        <v>372</v>
      </c>
      <c r="D576" s="36">
        <v>1</v>
      </c>
      <c r="E576" s="103">
        <v>15000</v>
      </c>
      <c r="F576" s="224" t="s">
        <v>78</v>
      </c>
      <c r="G576" s="224" t="s">
        <v>78</v>
      </c>
      <c r="H576" s="224" t="s">
        <v>78</v>
      </c>
      <c r="I576" s="224">
        <f>E576*150%</f>
        <v>22500</v>
      </c>
      <c r="J576" s="224" t="s">
        <v>78</v>
      </c>
      <c r="K576" s="224" t="s">
        <v>78</v>
      </c>
      <c r="L576" s="224" t="s">
        <v>78</v>
      </c>
      <c r="M576" s="224">
        <f>E576*200%</f>
        <v>30000</v>
      </c>
      <c r="N576" s="224" t="s">
        <v>78</v>
      </c>
      <c r="O576" s="224" t="s">
        <v>78</v>
      </c>
      <c r="P576" s="224" t="s">
        <v>78</v>
      </c>
    </row>
    <row r="577" spans="1:16" s="23" customFormat="1">
      <c r="A577" s="323"/>
      <c r="B577" s="321"/>
      <c r="C577" s="350"/>
      <c r="D577" s="36">
        <v>2</v>
      </c>
      <c r="E577" s="224">
        <v>15100</v>
      </c>
      <c r="F577" s="224" t="s">
        <v>78</v>
      </c>
      <c r="G577" s="224" t="s">
        <v>78</v>
      </c>
      <c r="H577" s="224" t="s">
        <v>78</v>
      </c>
      <c r="I577" s="224">
        <f t="shared" ref="I577" si="688">E577*150%</f>
        <v>22650</v>
      </c>
      <c r="J577" s="224" t="s">
        <v>78</v>
      </c>
      <c r="K577" s="224" t="s">
        <v>78</v>
      </c>
      <c r="L577" s="224" t="s">
        <v>78</v>
      </c>
      <c r="M577" s="224">
        <f t="shared" ref="M577" si="689">E577*200%</f>
        <v>30200</v>
      </c>
      <c r="N577" s="224" t="s">
        <v>78</v>
      </c>
      <c r="O577" s="224" t="s">
        <v>78</v>
      </c>
      <c r="P577" s="224" t="s">
        <v>78</v>
      </c>
    </row>
    <row r="578" spans="1:16" s="23" customFormat="1">
      <c r="A578" s="324" t="s">
        <v>63</v>
      </c>
      <c r="B578" s="325"/>
      <c r="C578" s="325"/>
      <c r="D578" s="326"/>
      <c r="E578" s="326"/>
      <c r="F578" s="326"/>
      <c r="G578" s="326"/>
      <c r="H578" s="326"/>
      <c r="I578" s="326"/>
      <c r="J578" s="326"/>
      <c r="K578" s="326"/>
      <c r="L578" s="326"/>
      <c r="M578" s="326"/>
      <c r="N578" s="326"/>
      <c r="O578" s="326"/>
      <c r="P578" s="327"/>
    </row>
    <row r="579" spans="1:16" s="23" customFormat="1">
      <c r="A579" s="221">
        <v>32</v>
      </c>
      <c r="B579" s="225" t="s">
        <v>400</v>
      </c>
      <c r="C579" s="226" t="s">
        <v>401</v>
      </c>
      <c r="D579" s="36">
        <v>1</v>
      </c>
      <c r="E579" s="103">
        <v>15000</v>
      </c>
      <c r="F579" s="224" t="s">
        <v>78</v>
      </c>
      <c r="G579" s="224" t="s">
        <v>78</v>
      </c>
      <c r="H579" s="224" t="s">
        <v>78</v>
      </c>
      <c r="I579" s="224">
        <f>E579*150%</f>
        <v>22500</v>
      </c>
      <c r="J579" s="224" t="s">
        <v>78</v>
      </c>
      <c r="K579" s="224" t="s">
        <v>78</v>
      </c>
      <c r="L579" s="224" t="s">
        <v>78</v>
      </c>
      <c r="M579" s="224">
        <f>E579*200%</f>
        <v>30000</v>
      </c>
      <c r="N579" s="224" t="s">
        <v>78</v>
      </c>
      <c r="O579" s="224" t="s">
        <v>78</v>
      </c>
      <c r="P579" s="224" t="s">
        <v>78</v>
      </c>
    </row>
    <row r="580" spans="1:16" s="23" customFormat="1">
      <c r="A580" s="221">
        <v>33</v>
      </c>
      <c r="B580" s="225" t="s">
        <v>402</v>
      </c>
      <c r="C580" s="226" t="s">
        <v>403</v>
      </c>
      <c r="D580" s="36">
        <v>1</v>
      </c>
      <c r="E580" s="103">
        <v>15000</v>
      </c>
      <c r="F580" s="224" t="s">
        <v>78</v>
      </c>
      <c r="G580" s="224" t="s">
        <v>78</v>
      </c>
      <c r="H580" s="224" t="s">
        <v>78</v>
      </c>
      <c r="I580" s="224">
        <f>E580*150%</f>
        <v>22500</v>
      </c>
      <c r="J580" s="224" t="s">
        <v>78</v>
      </c>
      <c r="K580" s="224" t="s">
        <v>78</v>
      </c>
      <c r="L580" s="224" t="s">
        <v>78</v>
      </c>
      <c r="M580" s="224">
        <f>E580*200%</f>
        <v>30000</v>
      </c>
      <c r="N580" s="224" t="s">
        <v>78</v>
      </c>
      <c r="O580" s="224" t="s">
        <v>78</v>
      </c>
      <c r="P580" s="224" t="s">
        <v>78</v>
      </c>
    </row>
    <row r="581" spans="1:16" s="23" customFormat="1">
      <c r="A581" s="324" t="s">
        <v>12</v>
      </c>
      <c r="B581" s="325"/>
      <c r="C581" s="325"/>
      <c r="D581" s="326"/>
      <c r="E581" s="326"/>
      <c r="F581" s="326"/>
      <c r="G581" s="326"/>
      <c r="H581" s="326"/>
      <c r="I581" s="326"/>
      <c r="J581" s="326"/>
      <c r="K581" s="326"/>
      <c r="L581" s="326"/>
      <c r="M581" s="326"/>
      <c r="N581" s="326"/>
      <c r="O581" s="326"/>
      <c r="P581" s="327"/>
    </row>
    <row r="582" spans="1:16" s="23" customFormat="1" ht="25.5">
      <c r="A582" s="221">
        <v>34</v>
      </c>
      <c r="B582" s="225" t="s">
        <v>408</v>
      </c>
      <c r="C582" s="226" t="s">
        <v>405</v>
      </c>
      <c r="D582" s="36">
        <v>1</v>
      </c>
      <c r="E582" s="103">
        <v>15000</v>
      </c>
      <c r="F582" s="224" t="s">
        <v>78</v>
      </c>
      <c r="G582" s="224" t="s">
        <v>78</v>
      </c>
      <c r="H582" s="224" t="s">
        <v>78</v>
      </c>
      <c r="I582" s="224">
        <f>E582*150%</f>
        <v>22500</v>
      </c>
      <c r="J582" s="224" t="s">
        <v>78</v>
      </c>
      <c r="K582" s="224" t="s">
        <v>78</v>
      </c>
      <c r="L582" s="224" t="s">
        <v>78</v>
      </c>
      <c r="M582" s="224">
        <f>E582*200%</f>
        <v>30000</v>
      </c>
      <c r="N582" s="224" t="s">
        <v>78</v>
      </c>
      <c r="O582" s="224" t="s">
        <v>78</v>
      </c>
      <c r="P582" s="224" t="s">
        <v>78</v>
      </c>
    </row>
    <row r="583" spans="1:16" s="23" customFormat="1" ht="38.25">
      <c r="A583" s="221">
        <v>35</v>
      </c>
      <c r="B583" s="225" t="s">
        <v>406</v>
      </c>
      <c r="C583" s="226" t="s">
        <v>407</v>
      </c>
      <c r="D583" s="36">
        <v>1</v>
      </c>
      <c r="E583" s="103">
        <v>15000</v>
      </c>
      <c r="F583" s="224" t="s">
        <v>78</v>
      </c>
      <c r="G583" s="224" t="s">
        <v>78</v>
      </c>
      <c r="H583" s="224" t="s">
        <v>78</v>
      </c>
      <c r="I583" s="224">
        <f>E583*150%</f>
        <v>22500</v>
      </c>
      <c r="J583" s="224" t="s">
        <v>78</v>
      </c>
      <c r="K583" s="224" t="s">
        <v>78</v>
      </c>
      <c r="L583" s="224" t="s">
        <v>78</v>
      </c>
      <c r="M583" s="224">
        <f>E583*200%</f>
        <v>30000</v>
      </c>
      <c r="N583" s="224" t="s">
        <v>78</v>
      </c>
      <c r="O583" s="224" t="s">
        <v>78</v>
      </c>
      <c r="P583" s="224" t="s">
        <v>78</v>
      </c>
    </row>
    <row r="584" spans="1:16" s="23" customFormat="1" ht="38.25">
      <c r="A584" s="224">
        <v>36</v>
      </c>
      <c r="B584" s="223" t="s">
        <v>409</v>
      </c>
      <c r="C584" s="222" t="s">
        <v>410</v>
      </c>
      <c r="D584" s="36">
        <v>1</v>
      </c>
      <c r="E584" s="103">
        <v>15000</v>
      </c>
      <c r="F584" s="224" t="s">
        <v>78</v>
      </c>
      <c r="G584" s="224" t="s">
        <v>78</v>
      </c>
      <c r="H584" s="224" t="s">
        <v>78</v>
      </c>
      <c r="I584" s="224">
        <f>E584*150%</f>
        <v>22500</v>
      </c>
      <c r="J584" s="224" t="s">
        <v>78</v>
      </c>
      <c r="K584" s="224" t="s">
        <v>78</v>
      </c>
      <c r="L584" s="224" t="s">
        <v>78</v>
      </c>
      <c r="M584" s="224">
        <f>E584*200%</f>
        <v>30000</v>
      </c>
      <c r="N584" s="224" t="s">
        <v>78</v>
      </c>
      <c r="O584" s="224" t="s">
        <v>78</v>
      </c>
      <c r="P584" s="224" t="s">
        <v>78</v>
      </c>
    </row>
    <row r="585" spans="1:16" s="23" customFormat="1">
      <c r="A585" s="324" t="s">
        <v>201</v>
      </c>
      <c r="B585" s="325"/>
      <c r="C585" s="325"/>
      <c r="D585" s="326"/>
      <c r="E585" s="326"/>
      <c r="F585" s="326"/>
      <c r="G585" s="326"/>
      <c r="H585" s="326"/>
      <c r="I585" s="326"/>
      <c r="J585" s="326"/>
      <c r="K585" s="326"/>
      <c r="L585" s="326"/>
      <c r="M585" s="326"/>
      <c r="N585" s="326"/>
      <c r="O585" s="326"/>
      <c r="P585" s="327"/>
    </row>
    <row r="586" spans="1:16" s="23" customFormat="1">
      <c r="A586" s="239">
        <v>37</v>
      </c>
      <c r="B586" s="241" t="s">
        <v>444</v>
      </c>
      <c r="C586" s="242"/>
      <c r="D586" s="36">
        <v>1</v>
      </c>
      <c r="E586" s="103">
        <v>25000</v>
      </c>
      <c r="F586" s="240" t="s">
        <v>78</v>
      </c>
      <c r="G586" s="240" t="s">
        <v>78</v>
      </c>
      <c r="H586" s="240" t="s">
        <v>78</v>
      </c>
      <c r="I586" s="240">
        <f t="shared" ref="I586:I587" si="690">E586*150%</f>
        <v>37500</v>
      </c>
      <c r="J586" s="240" t="s">
        <v>78</v>
      </c>
      <c r="K586" s="240" t="s">
        <v>78</v>
      </c>
      <c r="L586" s="240" t="s">
        <v>78</v>
      </c>
      <c r="M586" s="240">
        <f t="shared" ref="M586:M587" si="691">E586*200%</f>
        <v>50000</v>
      </c>
      <c r="N586" s="240" t="s">
        <v>78</v>
      </c>
      <c r="O586" s="240" t="s">
        <v>78</v>
      </c>
      <c r="P586" s="240" t="s">
        <v>78</v>
      </c>
    </row>
    <row r="587" spans="1:16" s="23" customFormat="1">
      <c r="A587" s="239">
        <v>38</v>
      </c>
      <c r="B587" s="241" t="s">
        <v>172</v>
      </c>
      <c r="C587" s="242"/>
      <c r="D587" s="36">
        <v>1</v>
      </c>
      <c r="E587" s="103">
        <v>25000</v>
      </c>
      <c r="F587" s="240" t="s">
        <v>78</v>
      </c>
      <c r="G587" s="240" t="s">
        <v>78</v>
      </c>
      <c r="H587" s="240" t="s">
        <v>78</v>
      </c>
      <c r="I587" s="240">
        <f t="shared" si="690"/>
        <v>37500</v>
      </c>
      <c r="J587" s="240" t="s">
        <v>78</v>
      </c>
      <c r="K587" s="240" t="s">
        <v>78</v>
      </c>
      <c r="L587" s="240" t="s">
        <v>78</v>
      </c>
      <c r="M587" s="240">
        <f t="shared" si="691"/>
        <v>50000</v>
      </c>
      <c r="N587" s="240" t="s">
        <v>78</v>
      </c>
      <c r="O587" s="240" t="s">
        <v>78</v>
      </c>
      <c r="P587" s="240" t="s">
        <v>78</v>
      </c>
    </row>
    <row r="588" spans="1:16" ht="14.25" customHeight="1">
      <c r="A588" s="339" t="s">
        <v>441</v>
      </c>
      <c r="B588" s="339"/>
      <c r="C588" s="339"/>
      <c r="D588" s="339"/>
      <c r="E588" s="339"/>
      <c r="F588" s="339"/>
      <c r="G588" s="339"/>
      <c r="H588" s="339"/>
      <c r="I588" s="339"/>
      <c r="J588" s="339"/>
      <c r="K588" s="339"/>
      <c r="L588" s="339"/>
      <c r="M588" s="339"/>
      <c r="N588" s="339"/>
      <c r="O588" s="339"/>
      <c r="P588" s="339"/>
    </row>
    <row r="589" spans="1:16" s="23" customFormat="1">
      <c r="A589" s="340" t="s">
        <v>469</v>
      </c>
      <c r="B589" s="341"/>
      <c r="C589" s="341"/>
      <c r="D589" s="326"/>
      <c r="E589" s="326"/>
      <c r="F589" s="326"/>
      <c r="G589" s="326"/>
      <c r="H589" s="326"/>
      <c r="I589" s="326"/>
      <c r="J589" s="326"/>
      <c r="K589" s="326"/>
      <c r="L589" s="326"/>
      <c r="M589" s="326"/>
      <c r="N589" s="326"/>
      <c r="O589" s="326"/>
      <c r="P589" s="327"/>
    </row>
    <row r="590" spans="1:16" s="23" customFormat="1">
      <c r="A590" s="345">
        <v>39</v>
      </c>
      <c r="B590" s="334" t="s">
        <v>467</v>
      </c>
      <c r="C590" s="333"/>
      <c r="D590" s="36" t="s">
        <v>381</v>
      </c>
      <c r="E590" s="103">
        <v>23000</v>
      </c>
      <c r="F590" s="201" t="s">
        <v>78</v>
      </c>
      <c r="G590" s="201" t="s">
        <v>78</v>
      </c>
      <c r="H590" s="201" t="s">
        <v>78</v>
      </c>
      <c r="I590" s="201" t="s">
        <v>78</v>
      </c>
      <c r="J590" s="201" t="s">
        <v>78</v>
      </c>
      <c r="K590" s="201" t="s">
        <v>78</v>
      </c>
      <c r="L590" s="201" t="s">
        <v>78</v>
      </c>
      <c r="M590" s="201" t="s">
        <v>78</v>
      </c>
      <c r="N590" s="201" t="s">
        <v>78</v>
      </c>
      <c r="O590" s="201" t="s">
        <v>78</v>
      </c>
      <c r="P590" s="201" t="s">
        <v>78</v>
      </c>
    </row>
    <row r="591" spans="1:16" s="23" customFormat="1">
      <c r="A591" s="345"/>
      <c r="B591" s="334"/>
      <c r="C591" s="333"/>
      <c r="D591" s="36" t="s">
        <v>254</v>
      </c>
      <c r="E591" s="201">
        <v>23000</v>
      </c>
      <c r="F591" s="201" t="s">
        <v>78</v>
      </c>
      <c r="G591" s="201" t="s">
        <v>78</v>
      </c>
      <c r="H591" s="201" t="s">
        <v>78</v>
      </c>
      <c r="I591" s="201" t="s">
        <v>78</v>
      </c>
      <c r="J591" s="201" t="s">
        <v>78</v>
      </c>
      <c r="K591" s="201" t="s">
        <v>78</v>
      </c>
      <c r="L591" s="201" t="s">
        <v>78</v>
      </c>
      <c r="M591" s="201" t="s">
        <v>78</v>
      </c>
      <c r="N591" s="201" t="s">
        <v>78</v>
      </c>
      <c r="O591" s="201" t="s">
        <v>78</v>
      </c>
      <c r="P591" s="201" t="s">
        <v>78</v>
      </c>
    </row>
    <row r="592" spans="1:16" s="23" customFormat="1">
      <c r="A592" s="345"/>
      <c r="B592" s="334"/>
      <c r="C592" s="333"/>
      <c r="D592" s="36" t="s">
        <v>255</v>
      </c>
      <c r="E592" s="201">
        <v>23000</v>
      </c>
      <c r="F592" s="201" t="s">
        <v>78</v>
      </c>
      <c r="G592" s="201" t="s">
        <v>78</v>
      </c>
      <c r="H592" s="201" t="s">
        <v>78</v>
      </c>
      <c r="I592" s="201" t="s">
        <v>78</v>
      </c>
      <c r="J592" s="201" t="s">
        <v>78</v>
      </c>
      <c r="K592" s="201" t="s">
        <v>78</v>
      </c>
      <c r="L592" s="201" t="s">
        <v>78</v>
      </c>
      <c r="M592" s="201" t="s">
        <v>78</v>
      </c>
      <c r="N592" s="201" t="s">
        <v>78</v>
      </c>
      <c r="O592" s="201" t="s">
        <v>78</v>
      </c>
      <c r="P592" s="201" t="s">
        <v>78</v>
      </c>
    </row>
    <row r="593" spans="1:16" s="23" customFormat="1">
      <c r="A593" s="345"/>
      <c r="B593" s="334"/>
      <c r="C593" s="333"/>
      <c r="D593" s="36" t="s">
        <v>256</v>
      </c>
      <c r="E593" s="201">
        <v>20000</v>
      </c>
      <c r="F593" s="201" t="s">
        <v>78</v>
      </c>
      <c r="G593" s="201" t="s">
        <v>78</v>
      </c>
      <c r="H593" s="201" t="s">
        <v>78</v>
      </c>
      <c r="I593" s="201" t="s">
        <v>78</v>
      </c>
      <c r="J593" s="201" t="s">
        <v>78</v>
      </c>
      <c r="K593" s="201" t="s">
        <v>78</v>
      </c>
      <c r="L593" s="201" t="s">
        <v>78</v>
      </c>
      <c r="M593" s="201" t="s">
        <v>78</v>
      </c>
      <c r="N593" s="201" t="s">
        <v>78</v>
      </c>
      <c r="O593" s="201" t="s">
        <v>78</v>
      </c>
      <c r="P593" s="201" t="s">
        <v>78</v>
      </c>
    </row>
    <row r="594" spans="1:16" s="23" customFormat="1">
      <c r="A594" s="340" t="s">
        <v>470</v>
      </c>
      <c r="B594" s="341"/>
      <c r="C594" s="341"/>
      <c r="D594" s="326"/>
      <c r="E594" s="326"/>
      <c r="F594" s="326"/>
      <c r="G594" s="326"/>
      <c r="H594" s="326"/>
      <c r="I594" s="326"/>
      <c r="J594" s="326"/>
      <c r="K594" s="326"/>
      <c r="L594" s="326"/>
      <c r="M594" s="326"/>
      <c r="N594" s="326"/>
      <c r="O594" s="326"/>
      <c r="P594" s="327"/>
    </row>
    <row r="595" spans="1:16" s="23" customFormat="1">
      <c r="A595" s="345">
        <v>40</v>
      </c>
      <c r="B595" s="334" t="s">
        <v>468</v>
      </c>
      <c r="C595" s="333"/>
      <c r="D595" s="36" t="s">
        <v>381</v>
      </c>
      <c r="E595" s="103">
        <v>25000</v>
      </c>
      <c r="F595" s="306" t="s">
        <v>78</v>
      </c>
      <c r="G595" s="306" t="s">
        <v>78</v>
      </c>
      <c r="H595" s="306" t="s">
        <v>78</v>
      </c>
      <c r="I595" s="306" t="s">
        <v>78</v>
      </c>
      <c r="J595" s="306" t="s">
        <v>78</v>
      </c>
      <c r="K595" s="306" t="s">
        <v>78</v>
      </c>
      <c r="L595" s="306" t="s">
        <v>78</v>
      </c>
      <c r="M595" s="306" t="s">
        <v>78</v>
      </c>
      <c r="N595" s="306" t="s">
        <v>78</v>
      </c>
      <c r="O595" s="306" t="s">
        <v>78</v>
      </c>
      <c r="P595" s="306" t="s">
        <v>78</v>
      </c>
    </row>
    <row r="596" spans="1:16" s="23" customFormat="1">
      <c r="A596" s="345"/>
      <c r="B596" s="334"/>
      <c r="C596" s="333"/>
      <c r="D596" s="36" t="s">
        <v>254</v>
      </c>
      <c r="E596" s="306">
        <v>25000</v>
      </c>
      <c r="F596" s="306" t="s">
        <v>78</v>
      </c>
      <c r="G596" s="306" t="s">
        <v>78</v>
      </c>
      <c r="H596" s="306" t="s">
        <v>78</v>
      </c>
      <c r="I596" s="306" t="s">
        <v>78</v>
      </c>
      <c r="J596" s="306" t="s">
        <v>78</v>
      </c>
      <c r="K596" s="306" t="s">
        <v>78</v>
      </c>
      <c r="L596" s="306" t="s">
        <v>78</v>
      </c>
      <c r="M596" s="306" t="s">
        <v>78</v>
      </c>
      <c r="N596" s="306" t="s">
        <v>78</v>
      </c>
      <c r="O596" s="306" t="s">
        <v>78</v>
      </c>
      <c r="P596" s="306" t="s">
        <v>78</v>
      </c>
    </row>
    <row r="597" spans="1:16" s="23" customFormat="1">
      <c r="A597" s="345"/>
      <c r="B597" s="334"/>
      <c r="C597" s="333"/>
      <c r="D597" s="36" t="s">
        <v>255</v>
      </c>
      <c r="E597" s="306">
        <v>25000</v>
      </c>
      <c r="F597" s="306" t="s">
        <v>78</v>
      </c>
      <c r="G597" s="306" t="s">
        <v>78</v>
      </c>
      <c r="H597" s="306" t="s">
        <v>78</v>
      </c>
      <c r="I597" s="306" t="s">
        <v>78</v>
      </c>
      <c r="J597" s="306" t="s">
        <v>78</v>
      </c>
      <c r="K597" s="306" t="s">
        <v>78</v>
      </c>
      <c r="L597" s="306" t="s">
        <v>78</v>
      </c>
      <c r="M597" s="306" t="s">
        <v>78</v>
      </c>
      <c r="N597" s="306" t="s">
        <v>78</v>
      </c>
      <c r="O597" s="306" t="s">
        <v>78</v>
      </c>
      <c r="P597" s="306" t="s">
        <v>78</v>
      </c>
    </row>
    <row r="598" spans="1:16" s="23" customFormat="1">
      <c r="A598" s="345"/>
      <c r="B598" s="334"/>
      <c r="C598" s="333"/>
      <c r="D598" s="36" t="s">
        <v>256</v>
      </c>
      <c r="E598" s="306">
        <v>22000</v>
      </c>
      <c r="F598" s="306" t="s">
        <v>78</v>
      </c>
      <c r="G598" s="306" t="s">
        <v>78</v>
      </c>
      <c r="H598" s="306" t="s">
        <v>78</v>
      </c>
      <c r="I598" s="306" t="s">
        <v>78</v>
      </c>
      <c r="J598" s="306" t="s">
        <v>78</v>
      </c>
      <c r="K598" s="306" t="s">
        <v>78</v>
      </c>
      <c r="L598" s="306" t="s">
        <v>78</v>
      </c>
      <c r="M598" s="306" t="s">
        <v>78</v>
      </c>
      <c r="N598" s="306" t="s">
        <v>78</v>
      </c>
      <c r="O598" s="306" t="s">
        <v>78</v>
      </c>
      <c r="P598" s="306" t="s">
        <v>78</v>
      </c>
    </row>
    <row r="599" spans="1:16" ht="12.75" customHeight="1">
      <c r="A599" s="339" t="s">
        <v>448</v>
      </c>
      <c r="B599" s="339"/>
      <c r="C599" s="339"/>
      <c r="D599" s="339"/>
      <c r="E599" s="339"/>
      <c r="F599" s="339"/>
      <c r="G599" s="339"/>
      <c r="H599" s="339"/>
      <c r="I599" s="1"/>
      <c r="J599" s="1"/>
      <c r="K599" s="1"/>
      <c r="L599" s="1"/>
      <c r="M599" s="1"/>
      <c r="N599" s="1"/>
      <c r="O599" s="1"/>
      <c r="P599" s="1"/>
    </row>
    <row r="600" spans="1:16" ht="12.75" customHeight="1">
      <c r="A600" s="84" t="s">
        <v>0</v>
      </c>
      <c r="B600" s="387" t="s">
        <v>217</v>
      </c>
      <c r="C600" s="388"/>
      <c r="D600" s="388"/>
      <c r="E600" s="389"/>
      <c r="F600" s="339" t="s">
        <v>177</v>
      </c>
      <c r="G600" s="339"/>
      <c r="H600" s="339"/>
      <c r="I600" s="1"/>
      <c r="J600" s="1"/>
      <c r="K600" s="1"/>
      <c r="L600" s="1"/>
      <c r="M600" s="1"/>
      <c r="N600" s="1"/>
      <c r="O600" s="1"/>
      <c r="P600" s="1"/>
    </row>
    <row r="601" spans="1:16">
      <c r="A601" s="83">
        <v>1</v>
      </c>
      <c r="B601" s="347" t="s">
        <v>182</v>
      </c>
      <c r="C601" s="348"/>
      <c r="D601" s="348"/>
      <c r="E601" s="349"/>
      <c r="F601" s="384">
        <v>250</v>
      </c>
      <c r="G601" s="385"/>
      <c r="H601" s="386"/>
      <c r="I601" s="1"/>
      <c r="J601" s="1"/>
      <c r="K601" s="1"/>
      <c r="L601" s="1"/>
      <c r="M601" s="1"/>
      <c r="N601" s="1"/>
      <c r="O601" s="1"/>
      <c r="P601" s="1"/>
    </row>
    <row r="602" spans="1:16">
      <c r="A602" s="26"/>
      <c r="B602" s="57"/>
      <c r="C602" s="27"/>
      <c r="D602" s="20"/>
      <c r="E602" s="52"/>
      <c r="F602" s="52"/>
      <c r="G602" s="52"/>
      <c r="H602" s="52"/>
      <c r="I602" s="1"/>
      <c r="J602" s="1"/>
      <c r="K602" s="1"/>
      <c r="L602" s="1"/>
      <c r="M602" s="1"/>
      <c r="N602" s="1"/>
      <c r="O602" s="1"/>
      <c r="P602" s="1"/>
    </row>
    <row r="603" spans="1:16" ht="15">
      <c r="B603" s="66" t="s">
        <v>333</v>
      </c>
      <c r="C603" s="29"/>
      <c r="D603" s="10"/>
      <c r="E603" s="81"/>
      <c r="F603" s="81"/>
      <c r="G603" s="81"/>
      <c r="H603" s="81"/>
      <c r="I603" s="10"/>
      <c r="J603" s="10"/>
      <c r="K603" s="10"/>
      <c r="L603" s="10"/>
      <c r="M603" s="9"/>
      <c r="N603" s="9"/>
      <c r="O603" s="9"/>
      <c r="P603" s="9"/>
    </row>
    <row r="604" spans="1:16" ht="10.5" customHeight="1">
      <c r="A604" s="72"/>
      <c r="B604" s="66"/>
      <c r="C604" s="29"/>
      <c r="D604" s="10"/>
      <c r="E604" s="81"/>
      <c r="F604" s="81"/>
      <c r="G604" s="81"/>
      <c r="H604" s="81"/>
      <c r="I604" s="10"/>
      <c r="J604" s="10"/>
      <c r="K604" s="10"/>
      <c r="L604" s="10"/>
      <c r="M604" s="296"/>
      <c r="N604" s="296"/>
      <c r="O604" s="296"/>
      <c r="P604" s="296"/>
    </row>
    <row r="605" spans="1:16">
      <c r="B605" s="59" t="s">
        <v>257</v>
      </c>
      <c r="C605" s="346" t="s">
        <v>111</v>
      </c>
      <c r="D605" s="346"/>
      <c r="E605" s="346"/>
      <c r="F605" s="346"/>
      <c r="G605" s="346"/>
      <c r="H605" s="82"/>
      <c r="I605" s="93"/>
      <c r="J605" s="93"/>
      <c r="K605" s="3" t="s">
        <v>387</v>
      </c>
      <c r="L605" s="8"/>
    </row>
    <row r="606" spans="1:16">
      <c r="C606" s="30"/>
      <c r="D606" s="48"/>
      <c r="E606" s="53"/>
      <c r="F606" s="54"/>
      <c r="G606" s="53"/>
      <c r="I606" s="8"/>
      <c r="K606" s="8"/>
      <c r="L606" s="8"/>
    </row>
    <row r="607" spans="1:16">
      <c r="B607" s="59"/>
      <c r="C607" s="319" t="s">
        <v>397</v>
      </c>
      <c r="D607" s="319"/>
      <c r="E607" s="319"/>
      <c r="F607" s="319"/>
      <c r="G607" s="319"/>
      <c r="I607" s="8"/>
      <c r="K607" s="4" t="s">
        <v>386</v>
      </c>
      <c r="L607" s="8"/>
    </row>
    <row r="608" spans="1:16">
      <c r="A608" s="72"/>
      <c r="B608" s="59"/>
      <c r="C608" s="319"/>
      <c r="D608" s="319"/>
      <c r="E608" s="319"/>
      <c r="F608" s="319"/>
      <c r="G608" s="319"/>
      <c r="I608" s="115"/>
      <c r="J608" s="115"/>
      <c r="K608" s="4"/>
      <c r="L608" s="115"/>
      <c r="M608" s="115"/>
      <c r="N608" s="115"/>
      <c r="O608" s="115"/>
      <c r="P608" s="115"/>
    </row>
    <row r="609" spans="1:16">
      <c r="A609" s="72"/>
      <c r="B609" s="59"/>
      <c r="C609" s="319" t="s">
        <v>433</v>
      </c>
      <c r="D609" s="319"/>
      <c r="E609" s="319"/>
      <c r="F609" s="319"/>
      <c r="G609" s="319"/>
      <c r="I609" s="115"/>
      <c r="J609" s="115"/>
      <c r="K609" s="4" t="s">
        <v>434</v>
      </c>
      <c r="L609" s="115"/>
      <c r="M609" s="115"/>
      <c r="N609" s="115"/>
      <c r="O609" s="115"/>
      <c r="P609" s="115"/>
    </row>
    <row r="610" spans="1:16">
      <c r="A610" s="72"/>
      <c r="B610" s="59"/>
      <c r="C610" s="243"/>
      <c r="D610" s="243"/>
      <c r="E610" s="243"/>
      <c r="F610" s="243"/>
      <c r="G610" s="243"/>
      <c r="I610" s="244"/>
      <c r="J610" s="244"/>
      <c r="K610" s="4"/>
      <c r="L610" s="244"/>
      <c r="M610" s="244"/>
      <c r="N610" s="244"/>
      <c r="O610" s="244"/>
      <c r="P610" s="244"/>
    </row>
    <row r="611" spans="1:16">
      <c r="C611" s="47" t="s">
        <v>258</v>
      </c>
      <c r="D611" s="12"/>
      <c r="E611" s="55"/>
      <c r="F611" s="55"/>
      <c r="I611" s="8"/>
      <c r="J611" s="8"/>
      <c r="K611" s="8"/>
      <c r="L611" s="8"/>
    </row>
    <row r="612" spans="1:16">
      <c r="C612" s="383" t="s">
        <v>395</v>
      </c>
      <c r="D612" s="383"/>
      <c r="E612" s="383"/>
      <c r="F612" s="383"/>
      <c r="I612" s="8"/>
      <c r="J612" s="8"/>
      <c r="K612" s="8"/>
      <c r="L612" s="8"/>
    </row>
    <row r="613" spans="1:16">
      <c r="C613" s="383" t="s">
        <v>87</v>
      </c>
      <c r="D613" s="383"/>
      <c r="E613" s="383"/>
      <c r="F613" s="383"/>
      <c r="I613" s="8"/>
      <c r="J613" s="8"/>
      <c r="K613" s="8"/>
      <c r="L613" s="8"/>
    </row>
  </sheetData>
  <customSheetViews>
    <customSheetView guid="{EE2ACCE0-17BA-4A86-95F5-BCBF0055C1E6}" showPageBreaks="1">
      <pageMargins left="0.51181102362204722" right="0.39370078740157483" top="0.78740157480314965" bottom="0.39370078740157483" header="0.51181102362204722" footer="0.51181102362204722"/>
      <pageSetup paperSize="9" orientation="landscape" verticalDpi="0" r:id="rId1"/>
      <headerFooter alignWithMargins="0"/>
    </customSheetView>
  </customSheetViews>
  <mergeCells count="444">
    <mergeCell ref="B16:B20"/>
    <mergeCell ref="A127:A132"/>
    <mergeCell ref="B115:B120"/>
    <mergeCell ref="C138:C142"/>
    <mergeCell ref="C101:C105"/>
    <mergeCell ref="A133:A137"/>
    <mergeCell ref="C94:C98"/>
    <mergeCell ref="B94:B99"/>
    <mergeCell ref="A107:A112"/>
    <mergeCell ref="A94:A99"/>
    <mergeCell ref="A16:A20"/>
    <mergeCell ref="C16:C20"/>
    <mergeCell ref="C66:C70"/>
    <mergeCell ref="A138:A143"/>
    <mergeCell ref="C55:C59"/>
    <mergeCell ref="B55:B59"/>
    <mergeCell ref="A88:A93"/>
    <mergeCell ref="A115:A120"/>
    <mergeCell ref="C121:C125"/>
    <mergeCell ref="B73:B78"/>
    <mergeCell ref="A60:A65"/>
    <mergeCell ref="B60:B65"/>
    <mergeCell ref="C79:C83"/>
    <mergeCell ref="C85:C86"/>
    <mergeCell ref="B262:B266"/>
    <mergeCell ref="C262:C266"/>
    <mergeCell ref="B251:B256"/>
    <mergeCell ref="B234:B237"/>
    <mergeCell ref="A234:A237"/>
    <mergeCell ref="A276:P276"/>
    <mergeCell ref="B216:B221"/>
    <mergeCell ref="A257:A261"/>
    <mergeCell ref="B238:B242"/>
    <mergeCell ref="C268:C271"/>
    <mergeCell ref="A238:A242"/>
    <mergeCell ref="A267:P267"/>
    <mergeCell ref="C272:C275"/>
    <mergeCell ref="B245:B250"/>
    <mergeCell ref="C251:C255"/>
    <mergeCell ref="A262:A266"/>
    <mergeCell ref="A268:A271"/>
    <mergeCell ref="B268:B271"/>
    <mergeCell ref="A576:A577"/>
    <mergeCell ref="B576:B577"/>
    <mergeCell ref="C576:C577"/>
    <mergeCell ref="B564:B565"/>
    <mergeCell ref="C564:C565"/>
    <mergeCell ref="A566:A567"/>
    <mergeCell ref="B566:B567"/>
    <mergeCell ref="C566:C567"/>
    <mergeCell ref="A568:A569"/>
    <mergeCell ref="B568:B569"/>
    <mergeCell ref="C568:C569"/>
    <mergeCell ref="A575:P575"/>
    <mergeCell ref="A570:A571"/>
    <mergeCell ref="B570:B571"/>
    <mergeCell ref="C570:C571"/>
    <mergeCell ref="C613:F613"/>
    <mergeCell ref="A555:P555"/>
    <mergeCell ref="A425:P425"/>
    <mergeCell ref="B426:B427"/>
    <mergeCell ref="C426:C427"/>
    <mergeCell ref="B428:B429"/>
    <mergeCell ref="C428:C429"/>
    <mergeCell ref="A422:A424"/>
    <mergeCell ref="F601:H601"/>
    <mergeCell ref="A599:H599"/>
    <mergeCell ref="A588:P588"/>
    <mergeCell ref="B600:E600"/>
    <mergeCell ref="C612:F612"/>
    <mergeCell ref="B561:B563"/>
    <mergeCell ref="C561:C563"/>
    <mergeCell ref="A561:A563"/>
    <mergeCell ref="B422:B424"/>
    <mergeCell ref="A564:A565"/>
    <mergeCell ref="A585:P585"/>
    <mergeCell ref="B536:B538"/>
    <mergeCell ref="A536:A538"/>
    <mergeCell ref="B556:B559"/>
    <mergeCell ref="A556:A559"/>
    <mergeCell ref="B526:B528"/>
    <mergeCell ref="B31:B34"/>
    <mergeCell ref="A31:A34"/>
    <mergeCell ref="C37:C41"/>
    <mergeCell ref="C44:C48"/>
    <mergeCell ref="C51:C54"/>
    <mergeCell ref="B51:B54"/>
    <mergeCell ref="A51:A54"/>
    <mergeCell ref="C31:C34"/>
    <mergeCell ref="A44:A49"/>
    <mergeCell ref="A50:P50"/>
    <mergeCell ref="B37:B41"/>
    <mergeCell ref="A37:A41"/>
    <mergeCell ref="B44:B49"/>
    <mergeCell ref="B144:B149"/>
    <mergeCell ref="B121:B126"/>
    <mergeCell ref="B138:B143"/>
    <mergeCell ref="B170:B175"/>
    <mergeCell ref="B176:B181"/>
    <mergeCell ref="B206:B209"/>
    <mergeCell ref="A182:A187"/>
    <mergeCell ref="B203:B204"/>
    <mergeCell ref="B224:B228"/>
    <mergeCell ref="A195:A200"/>
    <mergeCell ref="B189:B194"/>
    <mergeCell ref="A189:A194"/>
    <mergeCell ref="C60:C64"/>
    <mergeCell ref="B79:B83"/>
    <mergeCell ref="A79:A83"/>
    <mergeCell ref="A73:A78"/>
    <mergeCell ref="B66:B71"/>
    <mergeCell ref="A66:A71"/>
    <mergeCell ref="C73:C77"/>
    <mergeCell ref="A170:A175"/>
    <mergeCell ref="B133:B137"/>
    <mergeCell ref="A144:A149"/>
    <mergeCell ref="A87:P87"/>
    <mergeCell ref="A101:A106"/>
    <mergeCell ref="B101:B106"/>
    <mergeCell ref="C144:C148"/>
    <mergeCell ref="C107:C111"/>
    <mergeCell ref="B107:B112"/>
    <mergeCell ref="B88:B93"/>
    <mergeCell ref="A114:M114"/>
    <mergeCell ref="C88:C92"/>
    <mergeCell ref="A100:P100"/>
    <mergeCell ref="A121:A126"/>
    <mergeCell ref="A163:P163"/>
    <mergeCell ref="B164:B169"/>
    <mergeCell ref="B127:B132"/>
    <mergeCell ref="C203:C204"/>
    <mergeCell ref="C195:C199"/>
    <mergeCell ref="B150:B155"/>
    <mergeCell ref="C189:C193"/>
    <mergeCell ref="B257:B261"/>
    <mergeCell ref="C211:C215"/>
    <mergeCell ref="A245:A250"/>
    <mergeCell ref="A211:A215"/>
    <mergeCell ref="A202:P202"/>
    <mergeCell ref="A206:A209"/>
    <mergeCell ref="A216:A221"/>
    <mergeCell ref="C224:C228"/>
    <mergeCell ref="C216:C220"/>
    <mergeCell ref="A244:P244"/>
    <mergeCell ref="C234:C237"/>
    <mergeCell ref="C245:C249"/>
    <mergeCell ref="C238:C242"/>
    <mergeCell ref="C206:C209"/>
    <mergeCell ref="A203:A204"/>
    <mergeCell ref="A251:A256"/>
    <mergeCell ref="C257:C261"/>
    <mergeCell ref="C299:C303"/>
    <mergeCell ref="B310:B314"/>
    <mergeCell ref="A310:A314"/>
    <mergeCell ref="C287:C291"/>
    <mergeCell ref="A287:A292"/>
    <mergeCell ref="B293:B298"/>
    <mergeCell ref="C293:C297"/>
    <mergeCell ref="C277:C280"/>
    <mergeCell ref="A272:A275"/>
    <mergeCell ref="B281:B284"/>
    <mergeCell ref="A277:A280"/>
    <mergeCell ref="A281:A284"/>
    <mergeCell ref="B277:B280"/>
    <mergeCell ref="C281:C284"/>
    <mergeCell ref="B272:B275"/>
    <mergeCell ref="C459:C460"/>
    <mergeCell ref="A459:A460"/>
    <mergeCell ref="B461:B462"/>
    <mergeCell ref="B542:B544"/>
    <mergeCell ref="C542:C544"/>
    <mergeCell ref="A542:A544"/>
    <mergeCell ref="C526:C528"/>
    <mergeCell ref="A286:P286"/>
    <mergeCell ref="A321:A325"/>
    <mergeCell ref="C329:C333"/>
    <mergeCell ref="B353:B358"/>
    <mergeCell ref="A353:A358"/>
    <mergeCell ref="A293:A298"/>
    <mergeCell ref="A329:A333"/>
    <mergeCell ref="A315:A319"/>
    <mergeCell ref="B315:B319"/>
    <mergeCell ref="B329:B333"/>
    <mergeCell ref="B321:B325"/>
    <mergeCell ref="C321:C325"/>
    <mergeCell ref="C310:C314"/>
    <mergeCell ref="B287:B292"/>
    <mergeCell ref="C315:C319"/>
    <mergeCell ref="B299:B304"/>
    <mergeCell ref="A299:A304"/>
    <mergeCell ref="B10:B12"/>
    <mergeCell ref="A229:A233"/>
    <mergeCell ref="M11:P11"/>
    <mergeCell ref="D10:P10"/>
    <mergeCell ref="C164:C168"/>
    <mergeCell ref="A15:P15"/>
    <mergeCell ref="A36:P36"/>
    <mergeCell ref="A55:A59"/>
    <mergeCell ref="I11:L11"/>
    <mergeCell ref="C22:C25"/>
    <mergeCell ref="B22:B25"/>
    <mergeCell ref="A22:A25"/>
    <mergeCell ref="C170:C174"/>
    <mergeCell ref="C27:C30"/>
    <mergeCell ref="B27:B30"/>
    <mergeCell ref="A27:A30"/>
    <mergeCell ref="A150:A155"/>
    <mergeCell ref="C150:C154"/>
    <mergeCell ref="A224:A228"/>
    <mergeCell ref="A164:A169"/>
    <mergeCell ref="C229:C233"/>
    <mergeCell ref="B229:B233"/>
    <mergeCell ref="A176:A181"/>
    <mergeCell ref="B211:B215"/>
    <mergeCell ref="K1:O1"/>
    <mergeCell ref="B2:E2"/>
    <mergeCell ref="K2:O2"/>
    <mergeCell ref="B3:E3"/>
    <mergeCell ref="K3:O3"/>
    <mergeCell ref="B1:D1"/>
    <mergeCell ref="B4:E4"/>
    <mergeCell ref="A6:P6"/>
    <mergeCell ref="A7:P7"/>
    <mergeCell ref="B5:C5"/>
    <mergeCell ref="K5:O5"/>
    <mergeCell ref="K4:O4"/>
    <mergeCell ref="A382:A384"/>
    <mergeCell ref="C347:C352"/>
    <mergeCell ref="B365:B369"/>
    <mergeCell ref="B388:B391"/>
    <mergeCell ref="B370:B373"/>
    <mergeCell ref="A8:P8"/>
    <mergeCell ref="N9:P9"/>
    <mergeCell ref="A10:A12"/>
    <mergeCell ref="C10:C12"/>
    <mergeCell ref="B85:B86"/>
    <mergeCell ref="A85:A86"/>
    <mergeCell ref="B195:B199"/>
    <mergeCell ref="C127:C131"/>
    <mergeCell ref="C133:C137"/>
    <mergeCell ref="A156:A161"/>
    <mergeCell ref="B156:B161"/>
    <mergeCell ref="C156:C160"/>
    <mergeCell ref="A188:P188"/>
    <mergeCell ref="B182:B187"/>
    <mergeCell ref="C176:C180"/>
    <mergeCell ref="C182:C186"/>
    <mergeCell ref="C115:C119"/>
    <mergeCell ref="E11:H11"/>
    <mergeCell ref="A14:P14"/>
    <mergeCell ref="B379:B381"/>
    <mergeCell ref="A376:A378"/>
    <mergeCell ref="A375:P375"/>
    <mergeCell ref="A374:P374"/>
    <mergeCell ref="A370:A373"/>
    <mergeCell ref="B347:B352"/>
    <mergeCell ref="C335:C339"/>
    <mergeCell ref="B335:B340"/>
    <mergeCell ref="A335:A340"/>
    <mergeCell ref="B359:B364"/>
    <mergeCell ref="A359:A364"/>
    <mergeCell ref="A347:A352"/>
    <mergeCell ref="A346:P346"/>
    <mergeCell ref="A379:A381"/>
    <mergeCell ref="C359:C364"/>
    <mergeCell ref="A365:A369"/>
    <mergeCell ref="B376:B378"/>
    <mergeCell ref="C353:C358"/>
    <mergeCell ref="C370:C373"/>
    <mergeCell ref="C388:C391"/>
    <mergeCell ref="C416:C419"/>
    <mergeCell ref="B416:B419"/>
    <mergeCell ref="C408:C411"/>
    <mergeCell ref="A385:P385"/>
    <mergeCell ref="A388:A391"/>
    <mergeCell ref="C396:C399"/>
    <mergeCell ref="B396:B399"/>
    <mergeCell ref="A416:A419"/>
    <mergeCell ref="A428:A429"/>
    <mergeCell ref="A426:A427"/>
    <mergeCell ref="B434:B435"/>
    <mergeCell ref="C434:C435"/>
    <mergeCell ref="C432:C433"/>
    <mergeCell ref="A421:P421"/>
    <mergeCell ref="B404:B407"/>
    <mergeCell ref="C365:C369"/>
    <mergeCell ref="A404:A407"/>
    <mergeCell ref="A396:A399"/>
    <mergeCell ref="A387:P387"/>
    <mergeCell ref="A400:A403"/>
    <mergeCell ref="A412:A415"/>
    <mergeCell ref="E423:H423"/>
    <mergeCell ref="B408:B411"/>
    <mergeCell ref="A408:A411"/>
    <mergeCell ref="D422:P422"/>
    <mergeCell ref="C404:C407"/>
    <mergeCell ref="I423:L423"/>
    <mergeCell ref="A434:A435"/>
    <mergeCell ref="M423:P423"/>
    <mergeCell ref="C400:C403"/>
    <mergeCell ref="B400:B403"/>
    <mergeCell ref="C422:C424"/>
    <mergeCell ref="B436:B437"/>
    <mergeCell ref="A436:A437"/>
    <mergeCell ref="B430:B431"/>
    <mergeCell ref="C430:C431"/>
    <mergeCell ref="A430:A431"/>
    <mergeCell ref="B432:B433"/>
    <mergeCell ref="A432:A433"/>
    <mergeCell ref="B446:B447"/>
    <mergeCell ref="B440:B441"/>
    <mergeCell ref="C440:C441"/>
    <mergeCell ref="A440:A441"/>
    <mergeCell ref="C446:C447"/>
    <mergeCell ref="A446:A447"/>
    <mergeCell ref="A442:A443"/>
    <mergeCell ref="C442:C443"/>
    <mergeCell ref="B444:B445"/>
    <mergeCell ref="C477:C480"/>
    <mergeCell ref="B477:B480"/>
    <mergeCell ref="A477:A480"/>
    <mergeCell ref="B452:B453"/>
    <mergeCell ref="A452:A453"/>
    <mergeCell ref="C452:C453"/>
    <mergeCell ref="B455:B456"/>
    <mergeCell ref="A522:P522"/>
    <mergeCell ref="A526:A528"/>
    <mergeCell ref="A518:A521"/>
    <mergeCell ref="B459:B460"/>
    <mergeCell ref="A461:A462"/>
    <mergeCell ref="C461:C462"/>
    <mergeCell ref="B463:B464"/>
    <mergeCell ref="C463:C464"/>
    <mergeCell ref="A463:A464"/>
    <mergeCell ref="A476:P476"/>
    <mergeCell ref="C481:C484"/>
    <mergeCell ref="C489:C492"/>
    <mergeCell ref="B489:B492"/>
    <mergeCell ref="A489:A492"/>
    <mergeCell ref="A501:P501"/>
    <mergeCell ref="C518:C521"/>
    <mergeCell ref="B518:B521"/>
    <mergeCell ref="C510:C513"/>
    <mergeCell ref="A497:A500"/>
    <mergeCell ref="A560:P560"/>
    <mergeCell ref="A545:P545"/>
    <mergeCell ref="A539:A541"/>
    <mergeCell ref="B546:B548"/>
    <mergeCell ref="A549:A551"/>
    <mergeCell ref="B549:B551"/>
    <mergeCell ref="C549:C551"/>
    <mergeCell ref="C546:C548"/>
    <mergeCell ref="A546:A548"/>
    <mergeCell ref="C552:C554"/>
    <mergeCell ref="C539:C541"/>
    <mergeCell ref="B539:B541"/>
    <mergeCell ref="C556:C559"/>
    <mergeCell ref="C536:C538"/>
    <mergeCell ref="C533:C535"/>
    <mergeCell ref="A506:A509"/>
    <mergeCell ref="C485:C488"/>
    <mergeCell ref="B471:B472"/>
    <mergeCell ref="B485:B488"/>
    <mergeCell ref="A475:P475"/>
    <mergeCell ref="A471:A472"/>
    <mergeCell ref="C471:C472"/>
    <mergeCell ref="C607:G607"/>
    <mergeCell ref="B533:B535"/>
    <mergeCell ref="A533:A535"/>
    <mergeCell ref="C497:C500"/>
    <mergeCell ref="B497:B500"/>
    <mergeCell ref="C590:C593"/>
    <mergeCell ref="C529:C532"/>
    <mergeCell ref="B529:B532"/>
    <mergeCell ref="A529:A532"/>
    <mergeCell ref="C523:C525"/>
    <mergeCell ref="B523:B525"/>
    <mergeCell ref="A523:A525"/>
    <mergeCell ref="C502:C505"/>
    <mergeCell ref="B502:B505"/>
    <mergeCell ref="B601:E601"/>
    <mergeCell ref="A590:A593"/>
    <mergeCell ref="B510:B513"/>
    <mergeCell ref="A510:A513"/>
    <mergeCell ref="B457:B458"/>
    <mergeCell ref="C457:C458"/>
    <mergeCell ref="A457:A458"/>
    <mergeCell ref="A444:A445"/>
    <mergeCell ref="C444:C445"/>
    <mergeCell ref="B450:B451"/>
    <mergeCell ref="A450:A451"/>
    <mergeCell ref="C450:C451"/>
    <mergeCell ref="B448:B449"/>
    <mergeCell ref="A448:A449"/>
    <mergeCell ref="C455:C456"/>
    <mergeCell ref="A455:A456"/>
    <mergeCell ref="C608:G608"/>
    <mergeCell ref="B305:B309"/>
    <mergeCell ref="C305:C309"/>
    <mergeCell ref="A305:A309"/>
    <mergeCell ref="B438:B439"/>
    <mergeCell ref="C438:C439"/>
    <mergeCell ref="A438:A439"/>
    <mergeCell ref="C436:C437"/>
    <mergeCell ref="C382:C384"/>
    <mergeCell ref="C379:C381"/>
    <mergeCell ref="C376:C378"/>
    <mergeCell ref="C392:C395"/>
    <mergeCell ref="B392:B395"/>
    <mergeCell ref="A392:A395"/>
    <mergeCell ref="C412:C415"/>
    <mergeCell ref="B412:B415"/>
    <mergeCell ref="B382:B384"/>
    <mergeCell ref="A594:P594"/>
    <mergeCell ref="A595:A598"/>
    <mergeCell ref="B595:B598"/>
    <mergeCell ref="C595:C598"/>
    <mergeCell ref="C605:G605"/>
    <mergeCell ref="C448:C449"/>
    <mergeCell ref="B442:B443"/>
    <mergeCell ref="C609:G609"/>
    <mergeCell ref="B469:B470"/>
    <mergeCell ref="C469:C470"/>
    <mergeCell ref="A469:A470"/>
    <mergeCell ref="A578:P578"/>
    <mergeCell ref="A581:P581"/>
    <mergeCell ref="A473:P473"/>
    <mergeCell ref="A552:A554"/>
    <mergeCell ref="C493:C496"/>
    <mergeCell ref="B493:B496"/>
    <mergeCell ref="A493:A496"/>
    <mergeCell ref="A485:A488"/>
    <mergeCell ref="A514:A517"/>
    <mergeCell ref="A481:A484"/>
    <mergeCell ref="B552:B554"/>
    <mergeCell ref="C514:C517"/>
    <mergeCell ref="B514:B517"/>
    <mergeCell ref="A502:A505"/>
    <mergeCell ref="C506:C509"/>
    <mergeCell ref="B506:B509"/>
    <mergeCell ref="F600:H600"/>
    <mergeCell ref="B590:B593"/>
    <mergeCell ref="A589:P589"/>
    <mergeCell ref="B481:B484"/>
  </mergeCells>
  <pageMargins left="0.51181102362204722" right="0.39370078740157483" top="0.98425196850393704" bottom="0.39370078740157483" header="0.51181102362204722" footer="0.4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4"/>
  <sheetViews>
    <sheetView topLeftCell="A6" workbookViewId="0">
      <selection activeCell="D20" sqref="D20"/>
    </sheetView>
  </sheetViews>
  <sheetFormatPr defaultRowHeight="12.75"/>
  <cols>
    <col min="1" max="1" width="4" style="28" bestFit="1" customWidth="1"/>
    <col min="2" max="2" width="29.140625" style="58" customWidth="1"/>
    <col min="3" max="3" width="7.7109375" style="28" customWidth="1"/>
    <col min="4" max="4" width="5.85546875" style="17" customWidth="1"/>
    <col min="5" max="5" width="7.140625" style="50" customWidth="1"/>
    <col min="6" max="6" width="7.5703125" style="50" customWidth="1"/>
    <col min="7" max="7" width="7.7109375" style="50" customWidth="1"/>
    <col min="8" max="8" width="8.5703125" style="50" customWidth="1"/>
    <col min="9" max="9" width="7.42578125" style="17" customWidth="1"/>
    <col min="10" max="10" width="7.5703125" style="17" customWidth="1"/>
    <col min="11" max="11" width="7.85546875" style="17" customWidth="1"/>
    <col min="12" max="12" width="7.7109375" style="17" customWidth="1"/>
    <col min="13" max="13" width="7.140625" style="17" customWidth="1"/>
    <col min="14" max="15" width="8" style="17" customWidth="1"/>
    <col min="16" max="16" width="8.42578125" style="17" customWidth="1"/>
    <col min="17" max="17" width="8.140625" style="2" customWidth="1"/>
    <col min="18" max="18" width="9" style="2" customWidth="1"/>
    <col min="19" max="19" width="10" style="2" bestFit="1" customWidth="1"/>
    <col min="20" max="20" width="7.5703125" style="2" bestFit="1" customWidth="1"/>
    <col min="21" max="25" width="7.42578125" style="2" bestFit="1" customWidth="1"/>
    <col min="26" max="16384" width="9.140625" style="2"/>
  </cols>
  <sheetData>
    <row r="1" spans="1:16" ht="12.75" customHeight="1">
      <c r="A1" s="302"/>
      <c r="B1" s="407" t="s">
        <v>229</v>
      </c>
      <c r="C1" s="407"/>
      <c r="D1" s="407"/>
      <c r="E1" s="303"/>
      <c r="F1" s="303"/>
      <c r="G1" s="303"/>
      <c r="H1" s="303"/>
      <c r="I1" s="302"/>
      <c r="J1" s="302"/>
      <c r="K1" s="407" t="s">
        <v>230</v>
      </c>
      <c r="L1" s="407"/>
      <c r="M1" s="407"/>
      <c r="N1" s="407"/>
      <c r="O1" s="407"/>
      <c r="P1" s="304"/>
    </row>
    <row r="2" spans="1:16" ht="12.75" customHeight="1">
      <c r="A2" s="302"/>
      <c r="B2" s="418" t="s">
        <v>462</v>
      </c>
      <c r="C2" s="418"/>
      <c r="D2" s="418"/>
      <c r="E2" s="418"/>
      <c r="F2" s="418"/>
      <c r="G2" s="303"/>
      <c r="H2" s="303"/>
      <c r="I2" s="302"/>
      <c r="J2" s="302"/>
      <c r="K2" s="407"/>
      <c r="L2" s="407"/>
      <c r="M2" s="407"/>
      <c r="N2" s="407"/>
      <c r="O2" s="407"/>
      <c r="P2" s="304"/>
    </row>
    <row r="3" spans="1:16" ht="12.75" customHeight="1">
      <c r="A3" s="302"/>
      <c r="B3" s="418" t="s">
        <v>424</v>
      </c>
      <c r="C3" s="418"/>
      <c r="D3" s="418"/>
      <c r="E3" s="418"/>
      <c r="F3" s="303"/>
      <c r="G3" s="303"/>
      <c r="H3" s="303"/>
      <c r="I3" s="302"/>
      <c r="J3" s="407" t="s">
        <v>423</v>
      </c>
      <c r="K3" s="407"/>
      <c r="L3" s="407"/>
      <c r="M3" s="407"/>
      <c r="N3" s="407"/>
      <c r="O3" s="407"/>
      <c r="P3" s="305"/>
    </row>
    <row r="4" spans="1:16" ht="15.75" customHeight="1">
      <c r="A4" s="302"/>
      <c r="B4" s="418" t="s">
        <v>426</v>
      </c>
      <c r="C4" s="418"/>
      <c r="D4" s="418"/>
      <c r="E4" s="418"/>
      <c r="F4" s="303"/>
      <c r="G4" s="303"/>
      <c r="H4" s="303"/>
      <c r="I4" s="302"/>
      <c r="J4" s="302"/>
      <c r="K4" s="419" t="s">
        <v>426</v>
      </c>
      <c r="L4" s="420"/>
      <c r="M4" s="420"/>
      <c r="N4" s="420"/>
      <c r="O4" s="420"/>
      <c r="P4" s="302"/>
    </row>
    <row r="5" spans="1:16" ht="15.75" hidden="1" customHeight="1">
      <c r="A5" s="110"/>
      <c r="B5" s="363" t="s">
        <v>429</v>
      </c>
      <c r="C5" s="363"/>
      <c r="D5" s="109"/>
      <c r="E5" s="109"/>
      <c r="I5" s="110"/>
      <c r="J5" s="110"/>
      <c r="K5" s="366" t="s">
        <v>430</v>
      </c>
      <c r="L5" s="366"/>
      <c r="M5" s="366"/>
      <c r="N5" s="366"/>
      <c r="O5" s="366"/>
      <c r="P5" s="110"/>
    </row>
    <row r="6" spans="1:16" ht="14.25" customHeight="1">
      <c r="A6" s="358" t="s">
        <v>231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</row>
    <row r="7" spans="1:16" ht="14.25" customHeight="1">
      <c r="A7" s="365" t="s">
        <v>425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1:16" ht="15.75" customHeight="1">
      <c r="A8" s="358" t="s">
        <v>232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16" ht="15.75" customHeight="1">
      <c r="A9" s="42"/>
      <c r="B9" s="51"/>
      <c r="C9" s="43"/>
      <c r="D9" s="42"/>
      <c r="E9" s="51"/>
      <c r="F9" s="51"/>
      <c r="G9" s="51"/>
      <c r="H9" s="51"/>
      <c r="I9" s="42"/>
      <c r="J9" s="42"/>
      <c r="K9" s="42"/>
      <c r="L9" s="42"/>
      <c r="M9" s="42"/>
      <c r="N9" s="42"/>
      <c r="P9" s="42" t="s">
        <v>233</v>
      </c>
    </row>
    <row r="10" spans="1:16" ht="12.75" customHeight="1">
      <c r="A10" s="339" t="s">
        <v>0</v>
      </c>
      <c r="B10" s="390" t="s">
        <v>45</v>
      </c>
      <c r="C10" s="356" t="s">
        <v>49</v>
      </c>
      <c r="D10" s="339" t="s">
        <v>135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</row>
    <row r="11" spans="1:16" ht="12.75" customHeight="1">
      <c r="A11" s="339"/>
      <c r="B11" s="391"/>
      <c r="C11" s="356"/>
      <c r="D11" s="16"/>
      <c r="E11" s="339" t="s">
        <v>132</v>
      </c>
      <c r="F11" s="339"/>
      <c r="G11" s="339"/>
      <c r="H11" s="339"/>
      <c r="I11" s="339" t="s">
        <v>133</v>
      </c>
      <c r="J11" s="339"/>
      <c r="K11" s="339"/>
      <c r="L11" s="339"/>
      <c r="M11" s="339" t="s">
        <v>134</v>
      </c>
      <c r="N11" s="339"/>
      <c r="O11" s="339"/>
      <c r="P11" s="339"/>
    </row>
    <row r="12" spans="1:16" ht="13.5" customHeight="1">
      <c r="A12" s="339"/>
      <c r="B12" s="392"/>
      <c r="C12" s="356"/>
      <c r="D12" s="16" t="s">
        <v>112</v>
      </c>
      <c r="E12" s="77" t="s">
        <v>129</v>
      </c>
      <c r="F12" s="77" t="s">
        <v>117</v>
      </c>
      <c r="G12" s="14" t="s">
        <v>130</v>
      </c>
      <c r="H12" s="77" t="s">
        <v>131</v>
      </c>
      <c r="I12" s="77" t="s">
        <v>129</v>
      </c>
      <c r="J12" s="77" t="s">
        <v>117</v>
      </c>
      <c r="K12" s="14" t="s">
        <v>130</v>
      </c>
      <c r="L12" s="77" t="s">
        <v>131</v>
      </c>
      <c r="M12" s="77" t="s">
        <v>129</v>
      </c>
      <c r="N12" s="77" t="s">
        <v>117</v>
      </c>
      <c r="O12" s="14" t="s">
        <v>130</v>
      </c>
      <c r="P12" s="77" t="s">
        <v>131</v>
      </c>
    </row>
    <row r="13" spans="1:16">
      <c r="A13" s="15">
        <v>1</v>
      </c>
      <c r="B13" s="122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ht="14.25" customHeight="1">
      <c r="A14" s="339" t="s">
        <v>141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</row>
    <row r="15" spans="1:16">
      <c r="A15" s="370" t="s">
        <v>105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</row>
    <row r="16" spans="1:16" s="23" customFormat="1" ht="12.75" customHeight="1">
      <c r="A16" s="322">
        <v>1</v>
      </c>
      <c r="B16" s="360" t="s">
        <v>271</v>
      </c>
      <c r="C16" s="322">
        <v>550600</v>
      </c>
      <c r="D16" s="97">
        <v>1</v>
      </c>
      <c r="E16" s="103">
        <v>26360</v>
      </c>
      <c r="F16" s="103">
        <v>26360</v>
      </c>
      <c r="G16" s="94" t="s">
        <v>78</v>
      </c>
      <c r="H16" s="94" t="s">
        <v>78</v>
      </c>
      <c r="I16" s="97">
        <f>E16*150%</f>
        <v>39540</v>
      </c>
      <c r="J16" s="97">
        <f>F16*150%</f>
        <v>39540</v>
      </c>
      <c r="K16" s="94" t="s">
        <v>78</v>
      </c>
      <c r="L16" s="94" t="s">
        <v>78</v>
      </c>
      <c r="M16" s="97">
        <f>E16*200%</f>
        <v>52720</v>
      </c>
      <c r="N16" s="97">
        <f>F16*200%</f>
        <v>52720</v>
      </c>
      <c r="O16" s="94" t="s">
        <v>78</v>
      </c>
      <c r="P16" s="94" t="s">
        <v>78</v>
      </c>
    </row>
    <row r="17" spans="1:16" s="23" customFormat="1" ht="12.75" customHeight="1">
      <c r="A17" s="332"/>
      <c r="B17" s="375"/>
      <c r="C17" s="332"/>
      <c r="D17" s="76">
        <v>2</v>
      </c>
      <c r="E17" s="76">
        <v>18500</v>
      </c>
      <c r="F17" s="76">
        <v>16700</v>
      </c>
      <c r="G17" s="78" t="s">
        <v>78</v>
      </c>
      <c r="H17" s="78" t="s">
        <v>78</v>
      </c>
      <c r="I17" s="76">
        <f>E17*150%</f>
        <v>27750</v>
      </c>
      <c r="J17" s="76">
        <f t="shared" ref="J17" si="0">F17*150%</f>
        <v>25050</v>
      </c>
      <c r="K17" s="78" t="s">
        <v>78</v>
      </c>
      <c r="L17" s="78" t="s">
        <v>78</v>
      </c>
      <c r="M17" s="76">
        <f>E17*200%</f>
        <v>37000</v>
      </c>
      <c r="N17" s="76">
        <f t="shared" ref="N17" si="1">F17*200%</f>
        <v>33400</v>
      </c>
      <c r="O17" s="78" t="s">
        <v>78</v>
      </c>
      <c r="P17" s="78" t="s">
        <v>78</v>
      </c>
    </row>
    <row r="18" spans="1:16" s="23" customFormat="1">
      <c r="A18" s="332"/>
      <c r="B18" s="375"/>
      <c r="C18" s="332"/>
      <c r="D18" s="76">
        <v>3</v>
      </c>
      <c r="E18" s="76">
        <v>17200</v>
      </c>
      <c r="F18" s="76">
        <v>15400</v>
      </c>
      <c r="G18" s="78" t="s">
        <v>78</v>
      </c>
      <c r="H18" s="78" t="s">
        <v>78</v>
      </c>
      <c r="I18" s="76">
        <f>E18*150%</f>
        <v>25800</v>
      </c>
      <c r="J18" s="76">
        <f t="shared" ref="J18" si="2">F18*150%</f>
        <v>23100</v>
      </c>
      <c r="K18" s="78" t="s">
        <v>78</v>
      </c>
      <c r="L18" s="78" t="s">
        <v>78</v>
      </c>
      <c r="M18" s="76">
        <f>E18*200%</f>
        <v>34400</v>
      </c>
      <c r="N18" s="76">
        <f t="shared" ref="N18" si="3">F18*200%</f>
        <v>30800</v>
      </c>
      <c r="O18" s="78" t="s">
        <v>78</v>
      </c>
      <c r="P18" s="78" t="s">
        <v>78</v>
      </c>
    </row>
    <row r="19" spans="1:16" s="23" customFormat="1" ht="12.75" customHeight="1">
      <c r="A19" s="332"/>
      <c r="B19" s="375"/>
      <c r="C19" s="332"/>
      <c r="D19" s="76">
        <v>4</v>
      </c>
      <c r="E19" s="76">
        <v>16600</v>
      </c>
      <c r="F19" s="76">
        <v>14800</v>
      </c>
      <c r="G19" s="78" t="s">
        <v>78</v>
      </c>
      <c r="H19" s="78" t="s">
        <v>78</v>
      </c>
      <c r="I19" s="76">
        <f>E19*150%</f>
        <v>24900</v>
      </c>
      <c r="J19" s="76">
        <f t="shared" ref="J19:J20" si="4">F19*150%</f>
        <v>22200</v>
      </c>
      <c r="K19" s="78" t="s">
        <v>78</v>
      </c>
      <c r="L19" s="78" t="s">
        <v>78</v>
      </c>
      <c r="M19" s="76">
        <f>E19*200%</f>
        <v>33200</v>
      </c>
      <c r="N19" s="76">
        <f t="shared" ref="N19:N20" si="5">F19*200%</f>
        <v>29600</v>
      </c>
      <c r="O19" s="78" t="s">
        <v>78</v>
      </c>
      <c r="P19" s="78" t="s">
        <v>78</v>
      </c>
    </row>
    <row r="20" spans="1:16" s="23" customFormat="1" ht="15.75" customHeight="1">
      <c r="A20" s="323"/>
      <c r="B20" s="361"/>
      <c r="C20" s="323"/>
      <c r="D20" s="76">
        <v>5</v>
      </c>
      <c r="E20" s="97" t="s">
        <v>78</v>
      </c>
      <c r="F20" s="76">
        <v>14800</v>
      </c>
      <c r="G20" s="78" t="s">
        <v>78</v>
      </c>
      <c r="H20" s="78" t="s">
        <v>78</v>
      </c>
      <c r="I20" s="97" t="s">
        <v>78</v>
      </c>
      <c r="J20" s="76">
        <f t="shared" si="4"/>
        <v>22200</v>
      </c>
      <c r="K20" s="78" t="s">
        <v>78</v>
      </c>
      <c r="L20" s="78" t="s">
        <v>78</v>
      </c>
      <c r="M20" s="97" t="s">
        <v>78</v>
      </c>
      <c r="N20" s="76">
        <f t="shared" si="5"/>
        <v>29600</v>
      </c>
      <c r="O20" s="78" t="s">
        <v>78</v>
      </c>
      <c r="P20" s="78" t="s">
        <v>78</v>
      </c>
    </row>
    <row r="21" spans="1:16" s="23" customFormat="1">
      <c r="A21" s="96">
        <v>2</v>
      </c>
      <c r="B21" s="98" t="s">
        <v>139</v>
      </c>
      <c r="C21" s="95">
        <v>540701</v>
      </c>
      <c r="D21" s="78">
        <v>6</v>
      </c>
      <c r="E21" s="94" t="s">
        <v>78</v>
      </c>
      <c r="F21" s="78" t="s">
        <v>78</v>
      </c>
      <c r="G21" s="78">
        <v>14600</v>
      </c>
      <c r="H21" s="78" t="s">
        <v>78</v>
      </c>
      <c r="I21" s="97" t="s">
        <v>78</v>
      </c>
      <c r="J21" s="78" t="s">
        <v>78</v>
      </c>
      <c r="K21" s="76">
        <f t="shared" ref="K21:K26" si="6">G21*150%</f>
        <v>21900</v>
      </c>
      <c r="L21" s="78" t="s">
        <v>78</v>
      </c>
      <c r="M21" s="97" t="s">
        <v>78</v>
      </c>
      <c r="N21" s="78" t="s">
        <v>78</v>
      </c>
      <c r="O21" s="76">
        <f t="shared" ref="O21:O26" si="7">G21*200%</f>
        <v>29200</v>
      </c>
      <c r="P21" s="78" t="s">
        <v>78</v>
      </c>
    </row>
    <row r="22" spans="1:16" s="23" customFormat="1" ht="12.75" customHeight="1">
      <c r="A22" s="322">
        <v>3</v>
      </c>
      <c r="B22" s="320" t="s">
        <v>138</v>
      </c>
      <c r="C22" s="322">
        <v>570012</v>
      </c>
      <c r="D22" s="141">
        <v>1</v>
      </c>
      <c r="E22" s="103">
        <v>26360</v>
      </c>
      <c r="F22" s="140" t="s">
        <v>78</v>
      </c>
      <c r="G22" s="140" t="s">
        <v>78</v>
      </c>
      <c r="H22" s="140" t="s">
        <v>78</v>
      </c>
      <c r="I22" s="129">
        <f>E22*150%</f>
        <v>39540</v>
      </c>
      <c r="J22" s="140" t="s">
        <v>78</v>
      </c>
      <c r="K22" s="140" t="s">
        <v>78</v>
      </c>
      <c r="L22" s="140" t="s">
        <v>78</v>
      </c>
      <c r="M22" s="129">
        <f>E22*200%</f>
        <v>52720</v>
      </c>
      <c r="N22" s="140" t="s">
        <v>78</v>
      </c>
      <c r="O22" s="140" t="s">
        <v>78</v>
      </c>
      <c r="P22" s="140" t="s">
        <v>78</v>
      </c>
    </row>
    <row r="23" spans="1:16" s="23" customFormat="1" ht="12.75" customHeight="1">
      <c r="A23" s="332"/>
      <c r="B23" s="336"/>
      <c r="C23" s="332"/>
      <c r="D23" s="141">
        <v>2</v>
      </c>
      <c r="E23" s="129">
        <v>18500</v>
      </c>
      <c r="F23" s="140" t="s">
        <v>78</v>
      </c>
      <c r="G23" s="140" t="s">
        <v>78</v>
      </c>
      <c r="H23" s="140" t="s">
        <v>78</v>
      </c>
      <c r="I23" s="129">
        <f t="shared" ref="I23" si="8">E23*150%</f>
        <v>27750</v>
      </c>
      <c r="J23" s="140" t="s">
        <v>78</v>
      </c>
      <c r="K23" s="140" t="s">
        <v>78</v>
      </c>
      <c r="L23" s="140" t="s">
        <v>78</v>
      </c>
      <c r="M23" s="129">
        <f t="shared" ref="M23" si="9">E23*200%</f>
        <v>37000</v>
      </c>
      <c r="N23" s="140" t="s">
        <v>78</v>
      </c>
      <c r="O23" s="140" t="s">
        <v>78</v>
      </c>
      <c r="P23" s="140" t="s">
        <v>78</v>
      </c>
    </row>
    <row r="24" spans="1:16" s="23" customFormat="1" ht="12.75" customHeight="1">
      <c r="A24" s="332"/>
      <c r="B24" s="336"/>
      <c r="C24" s="332"/>
      <c r="D24" s="141">
        <v>3</v>
      </c>
      <c r="E24" s="129">
        <v>17200</v>
      </c>
      <c r="F24" s="140" t="s">
        <v>78</v>
      </c>
      <c r="G24" s="140" t="s">
        <v>78</v>
      </c>
      <c r="H24" s="140" t="s">
        <v>78</v>
      </c>
      <c r="I24" s="129">
        <f t="shared" ref="I24" si="10">E24*150%</f>
        <v>25800</v>
      </c>
      <c r="J24" s="140" t="s">
        <v>78</v>
      </c>
      <c r="K24" s="140" t="s">
        <v>78</v>
      </c>
      <c r="L24" s="140" t="s">
        <v>78</v>
      </c>
      <c r="M24" s="129">
        <f t="shared" ref="M24" si="11">E24*200%</f>
        <v>34400</v>
      </c>
      <c r="N24" s="140" t="s">
        <v>78</v>
      </c>
      <c r="O24" s="140" t="s">
        <v>78</v>
      </c>
      <c r="P24" s="140" t="s">
        <v>78</v>
      </c>
    </row>
    <row r="25" spans="1:16" s="23" customFormat="1" ht="12.75" customHeight="1">
      <c r="A25" s="332"/>
      <c r="B25" s="336"/>
      <c r="C25" s="332"/>
      <c r="D25" s="141">
        <v>4</v>
      </c>
      <c r="E25" s="129">
        <v>16600</v>
      </c>
      <c r="F25" s="140" t="s">
        <v>78</v>
      </c>
      <c r="G25" s="140" t="s">
        <v>78</v>
      </c>
      <c r="H25" s="140" t="s">
        <v>78</v>
      </c>
      <c r="I25" s="129">
        <f>E25*150%</f>
        <v>24900</v>
      </c>
      <c r="J25" s="140" t="s">
        <v>78</v>
      </c>
      <c r="K25" s="140" t="s">
        <v>78</v>
      </c>
      <c r="L25" s="140" t="s">
        <v>78</v>
      </c>
      <c r="M25" s="129">
        <f>E25*200%</f>
        <v>33200</v>
      </c>
      <c r="N25" s="140" t="s">
        <v>78</v>
      </c>
      <c r="O25" s="140" t="s">
        <v>78</v>
      </c>
      <c r="P25" s="140" t="s">
        <v>78</v>
      </c>
    </row>
    <row r="26" spans="1:16" s="23" customFormat="1">
      <c r="A26" s="127">
        <v>4</v>
      </c>
      <c r="B26" s="131" t="s">
        <v>142</v>
      </c>
      <c r="C26" s="136">
        <v>540702</v>
      </c>
      <c r="D26" s="140">
        <v>6</v>
      </c>
      <c r="E26" s="140" t="s">
        <v>78</v>
      </c>
      <c r="F26" s="140" t="s">
        <v>78</v>
      </c>
      <c r="G26" s="140">
        <v>14600</v>
      </c>
      <c r="H26" s="140" t="s">
        <v>78</v>
      </c>
      <c r="I26" s="129" t="s">
        <v>78</v>
      </c>
      <c r="J26" s="140" t="s">
        <v>78</v>
      </c>
      <c r="K26" s="129">
        <f t="shared" si="6"/>
        <v>21900</v>
      </c>
      <c r="L26" s="140" t="s">
        <v>78</v>
      </c>
      <c r="M26" s="129" t="s">
        <v>78</v>
      </c>
      <c r="N26" s="140" t="s">
        <v>78</v>
      </c>
      <c r="O26" s="129">
        <f t="shared" si="7"/>
        <v>29200</v>
      </c>
      <c r="P26" s="140" t="s">
        <v>78</v>
      </c>
    </row>
    <row r="27" spans="1:16" s="23" customFormat="1" ht="12.75" customHeight="1">
      <c r="A27" s="322">
        <v>5</v>
      </c>
      <c r="B27" s="322" t="s">
        <v>106</v>
      </c>
      <c r="C27" s="322">
        <v>570700</v>
      </c>
      <c r="D27" s="141">
        <v>1</v>
      </c>
      <c r="E27" s="103">
        <v>26360</v>
      </c>
      <c r="F27" s="140" t="s">
        <v>78</v>
      </c>
      <c r="G27" s="140" t="s">
        <v>78</v>
      </c>
      <c r="H27" s="140" t="s">
        <v>78</v>
      </c>
      <c r="I27" s="129">
        <f>E27*150%</f>
        <v>39540</v>
      </c>
      <c r="J27" s="140" t="s">
        <v>78</v>
      </c>
      <c r="K27" s="140" t="s">
        <v>78</v>
      </c>
      <c r="L27" s="140" t="s">
        <v>78</v>
      </c>
      <c r="M27" s="129">
        <f>E27*200%</f>
        <v>52720</v>
      </c>
      <c r="N27" s="140" t="s">
        <v>78</v>
      </c>
      <c r="O27" s="140" t="s">
        <v>78</v>
      </c>
      <c r="P27" s="140" t="s">
        <v>78</v>
      </c>
    </row>
    <row r="28" spans="1:16" s="23" customFormat="1" ht="12.75" customHeight="1">
      <c r="A28" s="332"/>
      <c r="B28" s="332"/>
      <c r="C28" s="332"/>
      <c r="D28" s="141">
        <v>2</v>
      </c>
      <c r="E28" s="129">
        <v>18500</v>
      </c>
      <c r="F28" s="140" t="s">
        <v>78</v>
      </c>
      <c r="G28" s="140" t="s">
        <v>78</v>
      </c>
      <c r="H28" s="140" t="s">
        <v>78</v>
      </c>
      <c r="I28" s="129">
        <f t="shared" ref="I28" si="12">E28*150%</f>
        <v>27750</v>
      </c>
      <c r="J28" s="140" t="s">
        <v>78</v>
      </c>
      <c r="K28" s="140" t="s">
        <v>78</v>
      </c>
      <c r="L28" s="140" t="s">
        <v>78</v>
      </c>
      <c r="M28" s="129">
        <f t="shared" ref="M28" si="13">E28*200%</f>
        <v>37000</v>
      </c>
      <c r="N28" s="140" t="s">
        <v>78</v>
      </c>
      <c r="O28" s="140" t="s">
        <v>78</v>
      </c>
      <c r="P28" s="140" t="s">
        <v>78</v>
      </c>
    </row>
    <row r="29" spans="1:16" s="23" customFormat="1" ht="12.75" customHeight="1">
      <c r="A29" s="332"/>
      <c r="B29" s="332"/>
      <c r="C29" s="332"/>
      <c r="D29" s="141">
        <v>3</v>
      </c>
      <c r="E29" s="129">
        <v>17200</v>
      </c>
      <c r="F29" s="140" t="s">
        <v>78</v>
      </c>
      <c r="G29" s="140" t="s">
        <v>78</v>
      </c>
      <c r="H29" s="140" t="s">
        <v>78</v>
      </c>
      <c r="I29" s="129">
        <f t="shared" ref="I29" si="14">E29*150%</f>
        <v>25800</v>
      </c>
      <c r="J29" s="140" t="s">
        <v>78</v>
      </c>
      <c r="K29" s="140" t="s">
        <v>78</v>
      </c>
      <c r="L29" s="140" t="s">
        <v>78</v>
      </c>
      <c r="M29" s="129">
        <f t="shared" ref="M29" si="15">E29*200%</f>
        <v>34400</v>
      </c>
      <c r="N29" s="140" t="s">
        <v>78</v>
      </c>
      <c r="O29" s="140" t="s">
        <v>78</v>
      </c>
      <c r="P29" s="140" t="s">
        <v>78</v>
      </c>
    </row>
    <row r="30" spans="1:16" s="23" customFormat="1" ht="12.75" customHeight="1">
      <c r="A30" s="332"/>
      <c r="B30" s="332"/>
      <c r="C30" s="332"/>
      <c r="D30" s="141">
        <v>4</v>
      </c>
      <c r="E30" s="129">
        <v>16600</v>
      </c>
      <c r="F30" s="140" t="s">
        <v>78</v>
      </c>
      <c r="G30" s="140" t="s">
        <v>78</v>
      </c>
      <c r="H30" s="140" t="s">
        <v>78</v>
      </c>
      <c r="I30" s="129">
        <f t="shared" ref="I30:I35" si="16">E30*150%</f>
        <v>24900</v>
      </c>
      <c r="J30" s="140" t="s">
        <v>78</v>
      </c>
      <c r="K30" s="140" t="s">
        <v>78</v>
      </c>
      <c r="L30" s="140" t="s">
        <v>78</v>
      </c>
      <c r="M30" s="129">
        <f t="shared" ref="M30:M35" si="17">E30*200%</f>
        <v>33200</v>
      </c>
      <c r="N30" s="140" t="s">
        <v>78</v>
      </c>
      <c r="O30" s="140" t="s">
        <v>78</v>
      </c>
      <c r="P30" s="140" t="s">
        <v>78</v>
      </c>
    </row>
    <row r="31" spans="1:16" s="23" customFormat="1">
      <c r="A31" s="322">
        <v>6</v>
      </c>
      <c r="B31" s="320" t="s">
        <v>65</v>
      </c>
      <c r="C31" s="322">
        <v>570400</v>
      </c>
      <c r="D31" s="129">
        <v>1</v>
      </c>
      <c r="E31" s="103">
        <v>26360</v>
      </c>
      <c r="F31" s="140" t="s">
        <v>78</v>
      </c>
      <c r="G31" s="140" t="s">
        <v>78</v>
      </c>
      <c r="H31" s="105">
        <v>26360</v>
      </c>
      <c r="I31" s="297">
        <f>E31*150%</f>
        <v>39540</v>
      </c>
      <c r="J31" s="140" t="s">
        <v>78</v>
      </c>
      <c r="K31" s="140" t="s">
        <v>78</v>
      </c>
      <c r="L31" s="140">
        <f>H31*1.5</f>
        <v>39540</v>
      </c>
      <c r="M31" s="297">
        <f>E31*200%</f>
        <v>52720</v>
      </c>
      <c r="N31" s="140" t="s">
        <v>78</v>
      </c>
      <c r="O31" s="140" t="s">
        <v>78</v>
      </c>
      <c r="P31" s="140">
        <f>H31*2</f>
        <v>52720</v>
      </c>
    </row>
    <row r="32" spans="1:16" s="23" customFormat="1">
      <c r="A32" s="332"/>
      <c r="B32" s="336"/>
      <c r="C32" s="332"/>
      <c r="D32" s="129">
        <v>2</v>
      </c>
      <c r="E32" s="129">
        <v>19700</v>
      </c>
      <c r="F32" s="140" t="s">
        <v>78</v>
      </c>
      <c r="G32" s="140" t="s">
        <v>78</v>
      </c>
      <c r="H32" s="140">
        <v>17700</v>
      </c>
      <c r="I32" s="129" t="s">
        <v>78</v>
      </c>
      <c r="J32" s="140" t="s">
        <v>78</v>
      </c>
      <c r="K32" s="140" t="s">
        <v>78</v>
      </c>
      <c r="L32" s="140">
        <f>H32*1.5</f>
        <v>26550</v>
      </c>
      <c r="M32" s="129" t="s">
        <v>78</v>
      </c>
      <c r="N32" s="140" t="s">
        <v>78</v>
      </c>
      <c r="O32" s="140" t="s">
        <v>78</v>
      </c>
      <c r="P32" s="140">
        <f>H32*2</f>
        <v>35400</v>
      </c>
    </row>
    <row r="33" spans="1:16" s="23" customFormat="1">
      <c r="A33" s="332"/>
      <c r="B33" s="336"/>
      <c r="C33" s="332"/>
      <c r="D33" s="129">
        <v>3</v>
      </c>
      <c r="E33" s="129">
        <v>17200</v>
      </c>
      <c r="F33" s="140" t="s">
        <v>78</v>
      </c>
      <c r="G33" s="140" t="s">
        <v>78</v>
      </c>
      <c r="H33" s="140">
        <v>15200</v>
      </c>
      <c r="I33" s="129" t="s">
        <v>78</v>
      </c>
      <c r="J33" s="140" t="s">
        <v>78</v>
      </c>
      <c r="K33" s="140" t="s">
        <v>78</v>
      </c>
      <c r="L33" s="140">
        <f>H33*1.5</f>
        <v>22800</v>
      </c>
      <c r="M33" s="129" t="s">
        <v>78</v>
      </c>
      <c r="N33" s="140" t="s">
        <v>78</v>
      </c>
      <c r="O33" s="140" t="s">
        <v>78</v>
      </c>
      <c r="P33" s="140">
        <f>H33*2</f>
        <v>30400</v>
      </c>
    </row>
    <row r="34" spans="1:16" s="23" customFormat="1">
      <c r="A34" s="323"/>
      <c r="B34" s="321"/>
      <c r="C34" s="323"/>
      <c r="D34" s="129">
        <v>4</v>
      </c>
      <c r="E34" s="129" t="s">
        <v>78</v>
      </c>
      <c r="F34" s="140" t="s">
        <v>78</v>
      </c>
      <c r="G34" s="140" t="s">
        <v>78</v>
      </c>
      <c r="H34" s="140">
        <v>14800</v>
      </c>
      <c r="I34" s="129" t="s">
        <v>78</v>
      </c>
      <c r="J34" s="140" t="s">
        <v>78</v>
      </c>
      <c r="K34" s="140" t="s">
        <v>78</v>
      </c>
      <c r="L34" s="140">
        <f>H34*1.5</f>
        <v>22200</v>
      </c>
      <c r="M34" s="129" t="s">
        <v>78</v>
      </c>
      <c r="N34" s="140" t="s">
        <v>78</v>
      </c>
      <c r="O34" s="140" t="s">
        <v>78</v>
      </c>
      <c r="P34" s="140">
        <f>H34*2</f>
        <v>29600</v>
      </c>
    </row>
    <row r="35" spans="1:16" s="23" customFormat="1" ht="43.5" customHeight="1">
      <c r="A35" s="258">
        <v>7</v>
      </c>
      <c r="B35" s="276" t="s">
        <v>259</v>
      </c>
      <c r="C35" s="260">
        <v>620006</v>
      </c>
      <c r="D35" s="260">
        <v>5</v>
      </c>
      <c r="E35" s="260">
        <v>17000</v>
      </c>
      <c r="F35" s="260" t="s">
        <v>78</v>
      </c>
      <c r="G35" s="260" t="s">
        <v>78</v>
      </c>
      <c r="H35" s="260" t="s">
        <v>78</v>
      </c>
      <c r="I35" s="256">
        <f t="shared" si="16"/>
        <v>25500</v>
      </c>
      <c r="J35" s="260" t="s">
        <v>78</v>
      </c>
      <c r="K35" s="260" t="s">
        <v>78</v>
      </c>
      <c r="L35" s="260" t="s">
        <v>78</v>
      </c>
      <c r="M35" s="256">
        <f t="shared" si="17"/>
        <v>34000</v>
      </c>
      <c r="N35" s="260" t="s">
        <v>78</v>
      </c>
      <c r="O35" s="260" t="s">
        <v>78</v>
      </c>
      <c r="P35" s="260" t="s">
        <v>78</v>
      </c>
    </row>
    <row r="36" spans="1:16" ht="12.75" customHeight="1">
      <c r="A36" s="328" t="s">
        <v>140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1"/>
    </row>
    <row r="37" spans="1:16" s="23" customFormat="1" ht="12.75" customHeight="1">
      <c r="A37" s="322">
        <v>8</v>
      </c>
      <c r="B37" s="320" t="s">
        <v>273</v>
      </c>
      <c r="C37" s="322">
        <v>550700</v>
      </c>
      <c r="D37" s="129">
        <v>1</v>
      </c>
      <c r="E37" s="103">
        <v>26360</v>
      </c>
      <c r="F37" s="103">
        <v>26360</v>
      </c>
      <c r="G37" s="140" t="s">
        <v>78</v>
      </c>
      <c r="H37" s="140" t="s">
        <v>78</v>
      </c>
      <c r="I37" s="129">
        <f>E37*150%</f>
        <v>39540</v>
      </c>
      <c r="J37" s="129">
        <f>F37*150%</f>
        <v>39540</v>
      </c>
      <c r="K37" s="140" t="s">
        <v>78</v>
      </c>
      <c r="L37" s="140" t="s">
        <v>78</v>
      </c>
      <c r="M37" s="129">
        <f>E37*200%</f>
        <v>52720</v>
      </c>
      <c r="N37" s="129">
        <f>F37*200%</f>
        <v>52720</v>
      </c>
      <c r="O37" s="140" t="s">
        <v>78</v>
      </c>
      <c r="P37" s="140" t="s">
        <v>78</v>
      </c>
    </row>
    <row r="38" spans="1:16" s="23" customFormat="1" ht="12.75" customHeight="1">
      <c r="A38" s="332"/>
      <c r="B38" s="336"/>
      <c r="C38" s="332"/>
      <c r="D38" s="129">
        <v>2</v>
      </c>
      <c r="E38" s="129">
        <v>18500</v>
      </c>
      <c r="F38" s="129">
        <v>16700</v>
      </c>
      <c r="G38" s="140" t="s">
        <v>78</v>
      </c>
      <c r="H38" s="140" t="s">
        <v>78</v>
      </c>
      <c r="I38" s="129">
        <f t="shared" ref="I38" si="18">E38*150%</f>
        <v>27750</v>
      </c>
      <c r="J38" s="129">
        <f t="shared" ref="J38" si="19">F38*150%</f>
        <v>25050</v>
      </c>
      <c r="K38" s="140" t="s">
        <v>78</v>
      </c>
      <c r="L38" s="140" t="s">
        <v>78</v>
      </c>
      <c r="M38" s="129">
        <f t="shared" ref="M38" si="20">E38*200%</f>
        <v>37000</v>
      </c>
      <c r="N38" s="129">
        <f t="shared" ref="N38" si="21">F38*200%</f>
        <v>33400</v>
      </c>
      <c r="O38" s="140" t="s">
        <v>78</v>
      </c>
      <c r="P38" s="140" t="s">
        <v>78</v>
      </c>
    </row>
    <row r="39" spans="1:16" s="23" customFormat="1" ht="12.75" customHeight="1">
      <c r="A39" s="332"/>
      <c r="B39" s="336"/>
      <c r="C39" s="332"/>
      <c r="D39" s="129">
        <v>3</v>
      </c>
      <c r="E39" s="129">
        <v>17200</v>
      </c>
      <c r="F39" s="129">
        <v>15400</v>
      </c>
      <c r="G39" s="140" t="s">
        <v>78</v>
      </c>
      <c r="H39" s="140" t="s">
        <v>78</v>
      </c>
      <c r="I39" s="129">
        <f t="shared" ref="I39" si="22">E39*150%</f>
        <v>25800</v>
      </c>
      <c r="J39" s="129">
        <f t="shared" ref="J39" si="23">F39*150%</f>
        <v>23100</v>
      </c>
      <c r="K39" s="140" t="s">
        <v>78</v>
      </c>
      <c r="L39" s="140" t="s">
        <v>78</v>
      </c>
      <c r="M39" s="129">
        <f t="shared" ref="M39" si="24">E39*200%</f>
        <v>34400</v>
      </c>
      <c r="N39" s="129">
        <f t="shared" ref="N39" si="25">F39*200%</f>
        <v>30800</v>
      </c>
      <c r="O39" s="140" t="s">
        <v>78</v>
      </c>
      <c r="P39" s="140" t="s">
        <v>78</v>
      </c>
    </row>
    <row r="40" spans="1:16" s="23" customFormat="1" ht="12.75" customHeight="1">
      <c r="A40" s="332"/>
      <c r="B40" s="336"/>
      <c r="C40" s="332"/>
      <c r="D40" s="129">
        <v>4</v>
      </c>
      <c r="E40" s="129">
        <v>16600</v>
      </c>
      <c r="F40" s="129">
        <v>14800</v>
      </c>
      <c r="G40" s="140" t="s">
        <v>78</v>
      </c>
      <c r="H40" s="140" t="s">
        <v>78</v>
      </c>
      <c r="I40" s="129">
        <f t="shared" ref="I40:J48" si="26">E40*150%</f>
        <v>24900</v>
      </c>
      <c r="J40" s="129">
        <f t="shared" si="26"/>
        <v>22200</v>
      </c>
      <c r="K40" s="140" t="s">
        <v>78</v>
      </c>
      <c r="L40" s="140" t="s">
        <v>78</v>
      </c>
      <c r="M40" s="129">
        <f t="shared" ref="M40:N48" si="27">E40*200%</f>
        <v>33200</v>
      </c>
      <c r="N40" s="129">
        <f t="shared" si="27"/>
        <v>29600</v>
      </c>
      <c r="O40" s="140" t="s">
        <v>78</v>
      </c>
      <c r="P40" s="140" t="s">
        <v>78</v>
      </c>
    </row>
    <row r="41" spans="1:16" s="23" customFormat="1">
      <c r="A41" s="323"/>
      <c r="B41" s="321"/>
      <c r="C41" s="323"/>
      <c r="D41" s="129">
        <v>5</v>
      </c>
      <c r="E41" s="129" t="s">
        <v>78</v>
      </c>
      <c r="F41" s="129">
        <v>14800</v>
      </c>
      <c r="G41" s="140" t="s">
        <v>78</v>
      </c>
      <c r="H41" s="140" t="s">
        <v>78</v>
      </c>
      <c r="I41" s="129" t="s">
        <v>78</v>
      </c>
      <c r="J41" s="129">
        <f t="shared" si="26"/>
        <v>22200</v>
      </c>
      <c r="K41" s="140" t="s">
        <v>78</v>
      </c>
      <c r="L41" s="140" t="s">
        <v>78</v>
      </c>
      <c r="M41" s="129" t="s">
        <v>78</v>
      </c>
      <c r="N41" s="129">
        <f t="shared" si="27"/>
        <v>29600</v>
      </c>
      <c r="O41" s="140" t="s">
        <v>78</v>
      </c>
      <c r="P41" s="140" t="s">
        <v>78</v>
      </c>
    </row>
    <row r="42" spans="1:16" s="23" customFormat="1" ht="31.5" customHeight="1">
      <c r="A42" s="129">
        <v>9</v>
      </c>
      <c r="B42" s="130" t="s">
        <v>260</v>
      </c>
      <c r="C42" s="140">
        <v>540604</v>
      </c>
      <c r="D42" s="140">
        <v>6</v>
      </c>
      <c r="E42" s="140" t="s">
        <v>78</v>
      </c>
      <c r="F42" s="140" t="s">
        <v>78</v>
      </c>
      <c r="G42" s="140">
        <v>14600</v>
      </c>
      <c r="H42" s="140" t="s">
        <v>78</v>
      </c>
      <c r="I42" s="129" t="s">
        <v>78</v>
      </c>
      <c r="J42" s="140" t="s">
        <v>78</v>
      </c>
      <c r="K42" s="129">
        <f t="shared" ref="K42:K49" si="28">G42*150%</f>
        <v>21900</v>
      </c>
      <c r="L42" s="140" t="s">
        <v>78</v>
      </c>
      <c r="M42" s="129" t="s">
        <v>78</v>
      </c>
      <c r="N42" s="140" t="s">
        <v>78</v>
      </c>
      <c r="O42" s="129">
        <f t="shared" ref="O42:O49" si="29">G42*200%</f>
        <v>29200</v>
      </c>
      <c r="P42" s="140" t="s">
        <v>78</v>
      </c>
    </row>
    <row r="43" spans="1:16" s="23" customFormat="1" ht="25.5" customHeight="1">
      <c r="A43" s="127">
        <v>10</v>
      </c>
      <c r="B43" s="131" t="s">
        <v>143</v>
      </c>
      <c r="C43" s="136">
        <v>540605</v>
      </c>
      <c r="D43" s="140">
        <v>6</v>
      </c>
      <c r="E43" s="140" t="s">
        <v>78</v>
      </c>
      <c r="F43" s="140" t="s">
        <v>78</v>
      </c>
      <c r="G43" s="140">
        <v>14600</v>
      </c>
      <c r="H43" s="140" t="s">
        <v>78</v>
      </c>
      <c r="I43" s="129" t="s">
        <v>78</v>
      </c>
      <c r="J43" s="140" t="s">
        <v>78</v>
      </c>
      <c r="K43" s="129">
        <f t="shared" si="28"/>
        <v>21900</v>
      </c>
      <c r="L43" s="140" t="s">
        <v>78</v>
      </c>
      <c r="M43" s="129" t="s">
        <v>78</v>
      </c>
      <c r="N43" s="140" t="s">
        <v>78</v>
      </c>
      <c r="O43" s="129">
        <f t="shared" si="29"/>
        <v>29200</v>
      </c>
      <c r="P43" s="140" t="s">
        <v>78</v>
      </c>
    </row>
    <row r="44" spans="1:16" s="23" customFormat="1">
      <c r="A44" s="335">
        <v>11</v>
      </c>
      <c r="B44" s="334" t="s">
        <v>108</v>
      </c>
      <c r="C44" s="376">
        <v>532000</v>
      </c>
      <c r="D44" s="129">
        <v>1</v>
      </c>
      <c r="E44" s="103">
        <v>26360</v>
      </c>
      <c r="F44" s="103">
        <v>26360</v>
      </c>
      <c r="G44" s="129" t="s">
        <v>78</v>
      </c>
      <c r="H44" s="140" t="s">
        <v>78</v>
      </c>
      <c r="I44" s="129">
        <f>E44*150%</f>
        <v>39540</v>
      </c>
      <c r="J44" s="129">
        <f>F44*150%</f>
        <v>39540</v>
      </c>
      <c r="K44" s="140" t="s">
        <v>78</v>
      </c>
      <c r="L44" s="140" t="s">
        <v>78</v>
      </c>
      <c r="M44" s="129">
        <f>E44*200%</f>
        <v>52720</v>
      </c>
      <c r="N44" s="129">
        <f>F44*200%</f>
        <v>52720</v>
      </c>
      <c r="O44" s="140" t="s">
        <v>78</v>
      </c>
      <c r="P44" s="140" t="s">
        <v>78</v>
      </c>
    </row>
    <row r="45" spans="1:16" s="23" customFormat="1">
      <c r="A45" s="335"/>
      <c r="B45" s="334"/>
      <c r="C45" s="377"/>
      <c r="D45" s="129">
        <v>2</v>
      </c>
      <c r="E45" s="129">
        <v>20700</v>
      </c>
      <c r="F45" s="129">
        <v>18600</v>
      </c>
      <c r="G45" s="129" t="s">
        <v>78</v>
      </c>
      <c r="H45" s="140" t="s">
        <v>78</v>
      </c>
      <c r="I45" s="129">
        <f t="shared" ref="I45" si="30">E45*150%</f>
        <v>31050</v>
      </c>
      <c r="J45" s="129">
        <f t="shared" ref="J45" si="31">F45*150%</f>
        <v>27900</v>
      </c>
      <c r="K45" s="140" t="s">
        <v>78</v>
      </c>
      <c r="L45" s="140" t="s">
        <v>78</v>
      </c>
      <c r="M45" s="129">
        <f t="shared" ref="M45" si="32">E45*200%</f>
        <v>41400</v>
      </c>
      <c r="N45" s="129">
        <f t="shared" ref="N45" si="33">F45*200%</f>
        <v>37200</v>
      </c>
      <c r="O45" s="140" t="s">
        <v>78</v>
      </c>
      <c r="P45" s="140" t="s">
        <v>78</v>
      </c>
    </row>
    <row r="46" spans="1:16" s="23" customFormat="1">
      <c r="A46" s="335"/>
      <c r="B46" s="334"/>
      <c r="C46" s="377"/>
      <c r="D46" s="129">
        <v>3</v>
      </c>
      <c r="E46" s="129">
        <v>18400</v>
      </c>
      <c r="F46" s="129">
        <v>16300</v>
      </c>
      <c r="G46" s="129" t="s">
        <v>78</v>
      </c>
      <c r="H46" s="140" t="s">
        <v>78</v>
      </c>
      <c r="I46" s="129">
        <f t="shared" ref="I46" si="34">E46*150%</f>
        <v>27600</v>
      </c>
      <c r="J46" s="129">
        <f t="shared" ref="J46" si="35">F46*150%</f>
        <v>24450</v>
      </c>
      <c r="K46" s="140" t="s">
        <v>78</v>
      </c>
      <c r="L46" s="140" t="s">
        <v>78</v>
      </c>
      <c r="M46" s="129">
        <f t="shared" ref="M46" si="36">E46*200%</f>
        <v>36800</v>
      </c>
      <c r="N46" s="129">
        <f t="shared" ref="N46" si="37">F46*200%</f>
        <v>32600</v>
      </c>
      <c r="O46" s="140" t="s">
        <v>78</v>
      </c>
      <c r="P46" s="140" t="s">
        <v>78</v>
      </c>
    </row>
    <row r="47" spans="1:16" s="23" customFormat="1">
      <c r="A47" s="335"/>
      <c r="B47" s="334"/>
      <c r="C47" s="377"/>
      <c r="D47" s="129">
        <v>4</v>
      </c>
      <c r="E47" s="129">
        <v>17800</v>
      </c>
      <c r="F47" s="129">
        <v>15700</v>
      </c>
      <c r="G47" s="129" t="s">
        <v>78</v>
      </c>
      <c r="H47" s="140" t="s">
        <v>78</v>
      </c>
      <c r="I47" s="129">
        <f t="shared" si="26"/>
        <v>26700</v>
      </c>
      <c r="J47" s="129">
        <f t="shared" si="26"/>
        <v>23550</v>
      </c>
      <c r="K47" s="140" t="s">
        <v>78</v>
      </c>
      <c r="L47" s="140" t="s">
        <v>78</v>
      </c>
      <c r="M47" s="129">
        <f t="shared" si="27"/>
        <v>35600</v>
      </c>
      <c r="N47" s="129">
        <f t="shared" si="27"/>
        <v>31400</v>
      </c>
      <c r="O47" s="140" t="s">
        <v>78</v>
      </c>
      <c r="P47" s="140" t="s">
        <v>78</v>
      </c>
    </row>
    <row r="48" spans="1:16" s="23" customFormat="1">
      <c r="A48" s="335"/>
      <c r="B48" s="334"/>
      <c r="C48" s="378"/>
      <c r="D48" s="129">
        <v>5</v>
      </c>
      <c r="E48" s="129" t="s">
        <v>78</v>
      </c>
      <c r="F48" s="129">
        <v>15700</v>
      </c>
      <c r="G48" s="129" t="s">
        <v>78</v>
      </c>
      <c r="H48" s="140" t="s">
        <v>78</v>
      </c>
      <c r="I48" s="129" t="s">
        <v>78</v>
      </c>
      <c r="J48" s="129">
        <f t="shared" si="26"/>
        <v>23550</v>
      </c>
      <c r="K48" s="140" t="s">
        <v>78</v>
      </c>
      <c r="L48" s="140" t="s">
        <v>78</v>
      </c>
      <c r="M48" s="129" t="s">
        <v>78</v>
      </c>
      <c r="N48" s="129">
        <f t="shared" si="27"/>
        <v>31400</v>
      </c>
      <c r="O48" s="140" t="s">
        <v>78</v>
      </c>
      <c r="P48" s="140" t="s">
        <v>78</v>
      </c>
    </row>
    <row r="49" spans="1:16" s="23" customFormat="1">
      <c r="A49" s="335"/>
      <c r="B49" s="334"/>
      <c r="C49" s="141">
        <v>521902</v>
      </c>
      <c r="D49" s="129">
        <v>6</v>
      </c>
      <c r="E49" s="129" t="s">
        <v>78</v>
      </c>
      <c r="F49" s="140" t="s">
        <v>78</v>
      </c>
      <c r="G49" s="129">
        <v>15000</v>
      </c>
      <c r="H49" s="140" t="s">
        <v>78</v>
      </c>
      <c r="I49" s="129" t="s">
        <v>78</v>
      </c>
      <c r="J49" s="140" t="s">
        <v>78</v>
      </c>
      <c r="K49" s="129">
        <f t="shared" si="28"/>
        <v>22500</v>
      </c>
      <c r="L49" s="140" t="s">
        <v>78</v>
      </c>
      <c r="M49" s="129" t="s">
        <v>78</v>
      </c>
      <c r="N49" s="140" t="s">
        <v>78</v>
      </c>
      <c r="O49" s="129">
        <f t="shared" si="29"/>
        <v>30000</v>
      </c>
      <c r="P49" s="140" t="s">
        <v>78</v>
      </c>
    </row>
    <row r="50" spans="1:16">
      <c r="A50" s="379" t="s">
        <v>63</v>
      </c>
      <c r="B50" s="379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</row>
    <row r="51" spans="1:16" s="23" customFormat="1">
      <c r="A51" s="322">
        <v>12</v>
      </c>
      <c r="B51" s="320" t="s">
        <v>118</v>
      </c>
      <c r="C51" s="322">
        <v>520100</v>
      </c>
      <c r="D51" s="129">
        <v>1</v>
      </c>
      <c r="E51" s="103">
        <v>26360</v>
      </c>
      <c r="F51" s="140" t="s">
        <v>78</v>
      </c>
      <c r="G51" s="140" t="s">
        <v>78</v>
      </c>
      <c r="H51" s="140" t="s">
        <v>78</v>
      </c>
      <c r="I51" s="129">
        <f>E51*150%</f>
        <v>39540</v>
      </c>
      <c r="J51" s="140" t="s">
        <v>78</v>
      </c>
      <c r="K51" s="140" t="s">
        <v>78</v>
      </c>
      <c r="L51" s="140" t="s">
        <v>78</v>
      </c>
      <c r="M51" s="129">
        <f>E51*200%</f>
        <v>52720</v>
      </c>
      <c r="N51" s="140" t="s">
        <v>78</v>
      </c>
      <c r="O51" s="140" t="s">
        <v>78</v>
      </c>
      <c r="P51" s="140" t="s">
        <v>78</v>
      </c>
    </row>
    <row r="52" spans="1:16" s="23" customFormat="1">
      <c r="A52" s="332"/>
      <c r="B52" s="336"/>
      <c r="C52" s="332"/>
      <c r="D52" s="129">
        <v>2</v>
      </c>
      <c r="E52" s="129">
        <v>21800</v>
      </c>
      <c r="F52" s="140" t="s">
        <v>78</v>
      </c>
      <c r="G52" s="140" t="s">
        <v>78</v>
      </c>
      <c r="H52" s="140" t="s">
        <v>78</v>
      </c>
      <c r="I52" s="129">
        <f t="shared" ref="I52" si="38">E52*150%</f>
        <v>32700</v>
      </c>
      <c r="J52" s="140" t="s">
        <v>78</v>
      </c>
      <c r="K52" s="140" t="s">
        <v>78</v>
      </c>
      <c r="L52" s="140" t="s">
        <v>78</v>
      </c>
      <c r="M52" s="129">
        <f t="shared" ref="M52" si="39">E52*200%</f>
        <v>43600</v>
      </c>
      <c r="N52" s="140" t="s">
        <v>78</v>
      </c>
      <c r="O52" s="140" t="s">
        <v>78</v>
      </c>
      <c r="P52" s="140" t="s">
        <v>78</v>
      </c>
    </row>
    <row r="53" spans="1:16" s="23" customFormat="1">
      <c r="A53" s="332"/>
      <c r="B53" s="336"/>
      <c r="C53" s="332"/>
      <c r="D53" s="129">
        <v>3</v>
      </c>
      <c r="E53" s="129">
        <v>21500</v>
      </c>
      <c r="F53" s="140" t="s">
        <v>78</v>
      </c>
      <c r="G53" s="140" t="s">
        <v>78</v>
      </c>
      <c r="H53" s="140" t="s">
        <v>78</v>
      </c>
      <c r="I53" s="129">
        <f t="shared" ref="I53" si="40">E53*150%</f>
        <v>32250</v>
      </c>
      <c r="J53" s="140" t="s">
        <v>78</v>
      </c>
      <c r="K53" s="140" t="s">
        <v>78</v>
      </c>
      <c r="L53" s="140" t="s">
        <v>78</v>
      </c>
      <c r="M53" s="129">
        <f t="shared" ref="M53" si="41">E53*200%</f>
        <v>43000</v>
      </c>
      <c r="N53" s="140" t="s">
        <v>78</v>
      </c>
      <c r="O53" s="140" t="s">
        <v>78</v>
      </c>
      <c r="P53" s="140" t="s">
        <v>78</v>
      </c>
    </row>
    <row r="54" spans="1:16" s="23" customFormat="1" ht="12.75" customHeight="1">
      <c r="A54" s="332"/>
      <c r="B54" s="336"/>
      <c r="C54" s="332"/>
      <c r="D54" s="129">
        <v>4</v>
      </c>
      <c r="E54" s="129">
        <v>21000</v>
      </c>
      <c r="F54" s="140" t="s">
        <v>78</v>
      </c>
      <c r="G54" s="140" t="s">
        <v>78</v>
      </c>
      <c r="H54" s="140" t="s">
        <v>78</v>
      </c>
      <c r="I54" s="129">
        <f t="shared" ref="I54:J86" si="42">E54*150%</f>
        <v>31500</v>
      </c>
      <c r="J54" s="140" t="s">
        <v>78</v>
      </c>
      <c r="K54" s="140" t="s">
        <v>78</v>
      </c>
      <c r="L54" s="140" t="s">
        <v>78</v>
      </c>
      <c r="M54" s="129">
        <f t="shared" ref="M54:N86" si="43">E54*200%</f>
        <v>42000</v>
      </c>
      <c r="N54" s="140" t="s">
        <v>78</v>
      </c>
      <c r="O54" s="140" t="s">
        <v>78</v>
      </c>
      <c r="P54" s="140" t="s">
        <v>78</v>
      </c>
    </row>
    <row r="55" spans="1:16" s="23" customFormat="1">
      <c r="A55" s="322">
        <v>13</v>
      </c>
      <c r="B55" s="320" t="s">
        <v>276</v>
      </c>
      <c r="C55" s="322">
        <v>550100</v>
      </c>
      <c r="D55" s="129">
        <v>1</v>
      </c>
      <c r="E55" s="103">
        <v>26360</v>
      </c>
      <c r="F55" s="103">
        <v>26360</v>
      </c>
      <c r="G55" s="140" t="s">
        <v>78</v>
      </c>
      <c r="H55" s="140" t="s">
        <v>78</v>
      </c>
      <c r="I55" s="129">
        <f>E55*150%</f>
        <v>39540</v>
      </c>
      <c r="J55" s="129">
        <f>F55*150%</f>
        <v>39540</v>
      </c>
      <c r="K55" s="140" t="s">
        <v>78</v>
      </c>
      <c r="L55" s="140" t="s">
        <v>78</v>
      </c>
      <c r="M55" s="129">
        <f>E55*200%</f>
        <v>52720</v>
      </c>
      <c r="N55" s="129">
        <f>F55*200%</f>
        <v>52720</v>
      </c>
      <c r="O55" s="140" t="s">
        <v>78</v>
      </c>
      <c r="P55" s="140" t="s">
        <v>78</v>
      </c>
    </row>
    <row r="56" spans="1:16" s="23" customFormat="1">
      <c r="A56" s="332"/>
      <c r="B56" s="336"/>
      <c r="C56" s="332"/>
      <c r="D56" s="129">
        <v>2</v>
      </c>
      <c r="E56" s="129">
        <v>19400</v>
      </c>
      <c r="F56" s="129">
        <v>17300</v>
      </c>
      <c r="G56" s="140" t="s">
        <v>78</v>
      </c>
      <c r="H56" s="140" t="s">
        <v>78</v>
      </c>
      <c r="I56" s="129">
        <f t="shared" ref="I56" si="44">E56*150%</f>
        <v>29100</v>
      </c>
      <c r="J56" s="129">
        <f t="shared" ref="J56" si="45">F56*150%</f>
        <v>25950</v>
      </c>
      <c r="K56" s="140" t="s">
        <v>78</v>
      </c>
      <c r="L56" s="140" t="s">
        <v>78</v>
      </c>
      <c r="M56" s="129">
        <f t="shared" ref="M56" si="46">E56*200%</f>
        <v>38800</v>
      </c>
      <c r="N56" s="129">
        <f t="shared" ref="N56" si="47">F56*200%</f>
        <v>34600</v>
      </c>
      <c r="O56" s="140" t="s">
        <v>78</v>
      </c>
      <c r="P56" s="140" t="s">
        <v>78</v>
      </c>
    </row>
    <row r="57" spans="1:16" s="23" customFormat="1">
      <c r="A57" s="332"/>
      <c r="B57" s="336"/>
      <c r="C57" s="332"/>
      <c r="D57" s="129">
        <v>3</v>
      </c>
      <c r="E57" s="129">
        <v>18400</v>
      </c>
      <c r="F57" s="129">
        <v>16300</v>
      </c>
      <c r="G57" s="140" t="s">
        <v>78</v>
      </c>
      <c r="H57" s="140" t="s">
        <v>78</v>
      </c>
      <c r="I57" s="129">
        <f t="shared" ref="I57" si="48">E57*150%</f>
        <v>27600</v>
      </c>
      <c r="J57" s="129">
        <f t="shared" ref="J57" si="49">F57*150%</f>
        <v>24450</v>
      </c>
      <c r="K57" s="140" t="s">
        <v>78</v>
      </c>
      <c r="L57" s="140" t="s">
        <v>78</v>
      </c>
      <c r="M57" s="129">
        <f t="shared" ref="M57" si="50">E57*200%</f>
        <v>36800</v>
      </c>
      <c r="N57" s="129">
        <f t="shared" ref="N57" si="51">F57*200%</f>
        <v>32600</v>
      </c>
      <c r="O57" s="140" t="s">
        <v>78</v>
      </c>
      <c r="P57" s="140" t="s">
        <v>78</v>
      </c>
    </row>
    <row r="58" spans="1:16" s="23" customFormat="1" ht="12.75" customHeight="1">
      <c r="A58" s="332"/>
      <c r="B58" s="336"/>
      <c r="C58" s="332"/>
      <c r="D58" s="129">
        <v>4</v>
      </c>
      <c r="E58" s="129">
        <v>17800</v>
      </c>
      <c r="F58" s="129">
        <v>15700</v>
      </c>
      <c r="G58" s="140" t="s">
        <v>78</v>
      </c>
      <c r="H58" s="140" t="s">
        <v>78</v>
      </c>
      <c r="I58" s="129">
        <f t="shared" ref="I58:J59" si="52">E58*150%</f>
        <v>26700</v>
      </c>
      <c r="J58" s="129">
        <f t="shared" si="52"/>
        <v>23550</v>
      </c>
      <c r="K58" s="140" t="s">
        <v>78</v>
      </c>
      <c r="L58" s="140" t="s">
        <v>78</v>
      </c>
      <c r="M58" s="129">
        <f t="shared" ref="M58:N59" si="53">E58*200%</f>
        <v>35600</v>
      </c>
      <c r="N58" s="129">
        <f t="shared" si="53"/>
        <v>31400</v>
      </c>
      <c r="O58" s="140" t="s">
        <v>78</v>
      </c>
      <c r="P58" s="140" t="s">
        <v>78</v>
      </c>
    </row>
    <row r="59" spans="1:16" s="23" customFormat="1" ht="28.5" customHeight="1">
      <c r="A59" s="323"/>
      <c r="B59" s="321"/>
      <c r="C59" s="323"/>
      <c r="D59" s="129">
        <v>5</v>
      </c>
      <c r="E59" s="129" t="s">
        <v>78</v>
      </c>
      <c r="F59" s="129">
        <v>15700</v>
      </c>
      <c r="G59" s="140" t="s">
        <v>78</v>
      </c>
      <c r="H59" s="140" t="s">
        <v>78</v>
      </c>
      <c r="I59" s="129" t="s">
        <v>78</v>
      </c>
      <c r="J59" s="129">
        <f t="shared" si="52"/>
        <v>23550</v>
      </c>
      <c r="K59" s="140" t="s">
        <v>78</v>
      </c>
      <c r="L59" s="140" t="s">
        <v>78</v>
      </c>
      <c r="M59" s="129" t="s">
        <v>78</v>
      </c>
      <c r="N59" s="129">
        <f t="shared" si="53"/>
        <v>31400</v>
      </c>
      <c r="O59" s="140" t="s">
        <v>78</v>
      </c>
      <c r="P59" s="140" t="s">
        <v>78</v>
      </c>
    </row>
    <row r="60" spans="1:16" s="23" customFormat="1">
      <c r="A60" s="322">
        <v>14</v>
      </c>
      <c r="B60" s="320" t="s">
        <v>5</v>
      </c>
      <c r="C60" s="322">
        <v>520200</v>
      </c>
      <c r="D60" s="129">
        <v>1</v>
      </c>
      <c r="E60" s="103">
        <v>26360</v>
      </c>
      <c r="F60" s="103">
        <v>26360</v>
      </c>
      <c r="G60" s="140" t="s">
        <v>78</v>
      </c>
      <c r="H60" s="140" t="s">
        <v>78</v>
      </c>
      <c r="I60" s="129">
        <f>E60*150%</f>
        <v>39540</v>
      </c>
      <c r="J60" s="140" t="s">
        <v>78</v>
      </c>
      <c r="K60" s="140" t="s">
        <v>78</v>
      </c>
      <c r="L60" s="140" t="s">
        <v>78</v>
      </c>
      <c r="M60" s="129">
        <f>E60*200%</f>
        <v>52720</v>
      </c>
      <c r="N60" s="129">
        <f>F60*200%</f>
        <v>52720</v>
      </c>
      <c r="O60" s="140" t="s">
        <v>78</v>
      </c>
      <c r="P60" s="140" t="s">
        <v>78</v>
      </c>
    </row>
    <row r="61" spans="1:16" s="23" customFormat="1">
      <c r="A61" s="332"/>
      <c r="B61" s="336"/>
      <c r="C61" s="332"/>
      <c r="D61" s="129">
        <v>2</v>
      </c>
      <c r="E61" s="129">
        <v>19400</v>
      </c>
      <c r="F61" s="129">
        <v>17300</v>
      </c>
      <c r="G61" s="140" t="s">
        <v>78</v>
      </c>
      <c r="H61" s="140" t="s">
        <v>78</v>
      </c>
      <c r="I61" s="129">
        <f t="shared" ref="I61" si="54">E61*150%</f>
        <v>29100</v>
      </c>
      <c r="J61" s="140" t="s">
        <v>78</v>
      </c>
      <c r="K61" s="140" t="s">
        <v>78</v>
      </c>
      <c r="L61" s="140" t="s">
        <v>78</v>
      </c>
      <c r="M61" s="129">
        <f t="shared" ref="M61" si="55">E61*200%</f>
        <v>38800</v>
      </c>
      <c r="N61" s="129">
        <f t="shared" ref="N61" si="56">F61*200%</f>
        <v>34600</v>
      </c>
      <c r="O61" s="140" t="s">
        <v>78</v>
      </c>
      <c r="P61" s="140" t="s">
        <v>78</v>
      </c>
    </row>
    <row r="62" spans="1:16" s="23" customFormat="1">
      <c r="A62" s="332"/>
      <c r="B62" s="336"/>
      <c r="C62" s="332"/>
      <c r="D62" s="129">
        <v>3</v>
      </c>
      <c r="E62" s="129">
        <v>18400</v>
      </c>
      <c r="F62" s="129">
        <v>16300</v>
      </c>
      <c r="G62" s="140" t="s">
        <v>78</v>
      </c>
      <c r="H62" s="140" t="s">
        <v>78</v>
      </c>
      <c r="I62" s="129">
        <f t="shared" ref="I62" si="57">E62*150%</f>
        <v>27600</v>
      </c>
      <c r="J62" s="140" t="s">
        <v>78</v>
      </c>
      <c r="K62" s="140" t="s">
        <v>78</v>
      </c>
      <c r="L62" s="140" t="s">
        <v>78</v>
      </c>
      <c r="M62" s="129">
        <f t="shared" ref="M62" si="58">E62*200%</f>
        <v>36800</v>
      </c>
      <c r="N62" s="129">
        <f t="shared" ref="N62" si="59">F62*200%</f>
        <v>32600</v>
      </c>
      <c r="O62" s="140" t="s">
        <v>78</v>
      </c>
      <c r="P62" s="140" t="s">
        <v>78</v>
      </c>
    </row>
    <row r="63" spans="1:16" s="23" customFormat="1">
      <c r="A63" s="332"/>
      <c r="B63" s="336"/>
      <c r="C63" s="332"/>
      <c r="D63" s="129">
        <v>4</v>
      </c>
      <c r="E63" s="129">
        <v>17800</v>
      </c>
      <c r="F63" s="129">
        <v>15700</v>
      </c>
      <c r="G63" s="140" t="s">
        <v>78</v>
      </c>
      <c r="H63" s="140" t="s">
        <v>78</v>
      </c>
      <c r="I63" s="129">
        <f t="shared" si="42"/>
        <v>26700</v>
      </c>
      <c r="J63" s="140" t="s">
        <v>78</v>
      </c>
      <c r="K63" s="140" t="s">
        <v>78</v>
      </c>
      <c r="L63" s="140" t="s">
        <v>78</v>
      </c>
      <c r="M63" s="129">
        <f t="shared" si="43"/>
        <v>35600</v>
      </c>
      <c r="N63" s="129">
        <f t="shared" si="43"/>
        <v>31400</v>
      </c>
      <c r="O63" s="140" t="s">
        <v>78</v>
      </c>
      <c r="P63" s="140" t="s">
        <v>78</v>
      </c>
    </row>
    <row r="64" spans="1:16" s="23" customFormat="1">
      <c r="A64" s="332"/>
      <c r="B64" s="336"/>
      <c r="C64" s="323"/>
      <c r="D64" s="129">
        <v>5</v>
      </c>
      <c r="E64" s="129" t="s">
        <v>78</v>
      </c>
      <c r="F64" s="129">
        <v>15700</v>
      </c>
      <c r="G64" s="140" t="s">
        <v>78</v>
      </c>
      <c r="H64" s="140" t="s">
        <v>78</v>
      </c>
      <c r="I64" s="129" t="s">
        <v>78</v>
      </c>
      <c r="J64" s="140" t="s">
        <v>78</v>
      </c>
      <c r="K64" s="140" t="s">
        <v>78</v>
      </c>
      <c r="L64" s="140" t="s">
        <v>78</v>
      </c>
      <c r="M64" s="129" t="s">
        <v>78</v>
      </c>
      <c r="N64" s="129">
        <f t="shared" si="43"/>
        <v>31400</v>
      </c>
      <c r="O64" s="140" t="s">
        <v>78</v>
      </c>
      <c r="P64" s="140" t="s">
        <v>78</v>
      </c>
    </row>
    <row r="65" spans="1:16" s="23" customFormat="1">
      <c r="A65" s="332"/>
      <c r="B65" s="336"/>
      <c r="C65" s="140">
        <v>540102</v>
      </c>
      <c r="D65" s="140">
        <v>6</v>
      </c>
      <c r="E65" s="140" t="s">
        <v>78</v>
      </c>
      <c r="F65" s="140" t="s">
        <v>78</v>
      </c>
      <c r="G65" s="140">
        <v>15000</v>
      </c>
      <c r="H65" s="140" t="s">
        <v>78</v>
      </c>
      <c r="I65" s="129" t="s">
        <v>78</v>
      </c>
      <c r="J65" s="140" t="s">
        <v>78</v>
      </c>
      <c r="K65" s="129">
        <f t="shared" ref="K65:K78" si="60">G65*150%</f>
        <v>22500</v>
      </c>
      <c r="L65" s="140" t="s">
        <v>78</v>
      </c>
      <c r="M65" s="129" t="s">
        <v>78</v>
      </c>
      <c r="N65" s="140" t="s">
        <v>78</v>
      </c>
      <c r="O65" s="129">
        <f t="shared" ref="O65:O78" si="61">G65*200%</f>
        <v>30000</v>
      </c>
      <c r="P65" s="140" t="s">
        <v>78</v>
      </c>
    </row>
    <row r="66" spans="1:16" s="23" customFormat="1">
      <c r="A66" s="335">
        <v>15</v>
      </c>
      <c r="B66" s="334" t="s">
        <v>16</v>
      </c>
      <c r="C66" s="335">
        <v>520400</v>
      </c>
      <c r="D66" s="141">
        <v>1</v>
      </c>
      <c r="E66" s="103">
        <v>26360</v>
      </c>
      <c r="F66" s="103">
        <v>26360</v>
      </c>
      <c r="G66" s="140" t="s">
        <v>78</v>
      </c>
      <c r="H66" s="140" t="s">
        <v>78</v>
      </c>
      <c r="I66" s="129">
        <f>E66*150%</f>
        <v>39540</v>
      </c>
      <c r="J66" s="129">
        <f>F66*150%</f>
        <v>39540</v>
      </c>
      <c r="K66" s="140" t="s">
        <v>78</v>
      </c>
      <c r="L66" s="140" t="s">
        <v>78</v>
      </c>
      <c r="M66" s="129">
        <f>E66*200%</f>
        <v>52720</v>
      </c>
      <c r="N66" s="129">
        <f>F66*200%</f>
        <v>52720</v>
      </c>
      <c r="O66" s="140" t="s">
        <v>78</v>
      </c>
      <c r="P66" s="140" t="s">
        <v>78</v>
      </c>
    </row>
    <row r="67" spans="1:16" s="23" customFormat="1">
      <c r="A67" s="335"/>
      <c r="B67" s="334"/>
      <c r="C67" s="335"/>
      <c r="D67" s="141">
        <v>2</v>
      </c>
      <c r="E67" s="129">
        <v>19400</v>
      </c>
      <c r="F67" s="129">
        <v>17300</v>
      </c>
      <c r="G67" s="140" t="s">
        <v>78</v>
      </c>
      <c r="H67" s="140" t="s">
        <v>78</v>
      </c>
      <c r="I67" s="129">
        <f>E67*150%</f>
        <v>29100</v>
      </c>
      <c r="J67" s="129">
        <f t="shared" ref="J67" si="62">F67*150%</f>
        <v>25950</v>
      </c>
      <c r="K67" s="140" t="s">
        <v>78</v>
      </c>
      <c r="L67" s="140" t="s">
        <v>78</v>
      </c>
      <c r="M67" s="129">
        <f t="shared" ref="M67" si="63">E67*200%</f>
        <v>38800</v>
      </c>
      <c r="N67" s="129">
        <f t="shared" ref="N67" si="64">F67*200%</f>
        <v>34600</v>
      </c>
      <c r="O67" s="140" t="s">
        <v>78</v>
      </c>
      <c r="P67" s="140" t="s">
        <v>78</v>
      </c>
    </row>
    <row r="68" spans="1:16" s="23" customFormat="1">
      <c r="A68" s="335"/>
      <c r="B68" s="334"/>
      <c r="C68" s="335"/>
      <c r="D68" s="141">
        <v>3</v>
      </c>
      <c r="E68" s="129">
        <v>18400</v>
      </c>
      <c r="F68" s="129">
        <v>16300</v>
      </c>
      <c r="G68" s="140" t="s">
        <v>78</v>
      </c>
      <c r="H68" s="140" t="s">
        <v>78</v>
      </c>
      <c r="I68" s="129">
        <f>E68*150%</f>
        <v>27600</v>
      </c>
      <c r="J68" s="129">
        <f t="shared" ref="J68" si="65">F68*150%</f>
        <v>24450</v>
      </c>
      <c r="K68" s="140" t="s">
        <v>78</v>
      </c>
      <c r="L68" s="140" t="s">
        <v>78</v>
      </c>
      <c r="M68" s="129">
        <f t="shared" ref="M68" si="66">E68*200%</f>
        <v>36800</v>
      </c>
      <c r="N68" s="129">
        <f t="shared" ref="N68" si="67">F68*200%</f>
        <v>32600</v>
      </c>
      <c r="O68" s="140" t="s">
        <v>78</v>
      </c>
      <c r="P68" s="140" t="s">
        <v>78</v>
      </c>
    </row>
    <row r="69" spans="1:16" s="23" customFormat="1">
      <c r="A69" s="335"/>
      <c r="B69" s="334"/>
      <c r="C69" s="335"/>
      <c r="D69" s="141">
        <v>4</v>
      </c>
      <c r="E69" s="129">
        <v>17800</v>
      </c>
      <c r="F69" s="129">
        <v>15700</v>
      </c>
      <c r="G69" s="140" t="s">
        <v>78</v>
      </c>
      <c r="H69" s="140" t="s">
        <v>78</v>
      </c>
      <c r="I69" s="129">
        <f>E69*150%</f>
        <v>26700</v>
      </c>
      <c r="J69" s="129">
        <f t="shared" si="42"/>
        <v>23550</v>
      </c>
      <c r="K69" s="140" t="s">
        <v>78</v>
      </c>
      <c r="L69" s="140" t="s">
        <v>78</v>
      </c>
      <c r="M69" s="129">
        <f t="shared" si="43"/>
        <v>35600</v>
      </c>
      <c r="N69" s="129">
        <f t="shared" si="43"/>
        <v>31400</v>
      </c>
      <c r="O69" s="140" t="s">
        <v>78</v>
      </c>
      <c r="P69" s="140" t="s">
        <v>78</v>
      </c>
    </row>
    <row r="70" spans="1:16" s="23" customFormat="1">
      <c r="A70" s="335"/>
      <c r="B70" s="334"/>
      <c r="C70" s="335"/>
      <c r="D70" s="141">
        <v>5</v>
      </c>
      <c r="E70" s="129" t="s">
        <v>78</v>
      </c>
      <c r="F70" s="129">
        <v>15700</v>
      </c>
      <c r="G70" s="140" t="s">
        <v>78</v>
      </c>
      <c r="H70" s="140" t="s">
        <v>78</v>
      </c>
      <c r="I70" s="129" t="s">
        <v>78</v>
      </c>
      <c r="J70" s="129">
        <f t="shared" si="42"/>
        <v>23550</v>
      </c>
      <c r="K70" s="140" t="s">
        <v>78</v>
      </c>
      <c r="L70" s="140" t="s">
        <v>78</v>
      </c>
      <c r="M70" s="129" t="s">
        <v>78</v>
      </c>
      <c r="N70" s="129">
        <f t="shared" si="43"/>
        <v>31400</v>
      </c>
      <c r="O70" s="140" t="s">
        <v>78</v>
      </c>
      <c r="P70" s="140" t="s">
        <v>78</v>
      </c>
    </row>
    <row r="71" spans="1:16" s="23" customFormat="1">
      <c r="A71" s="335"/>
      <c r="B71" s="334"/>
      <c r="C71" s="140">
        <v>540103</v>
      </c>
      <c r="D71" s="56">
        <v>6</v>
      </c>
      <c r="E71" s="140" t="s">
        <v>78</v>
      </c>
      <c r="F71" s="140" t="s">
        <v>78</v>
      </c>
      <c r="G71" s="140">
        <v>15000</v>
      </c>
      <c r="H71" s="140" t="s">
        <v>78</v>
      </c>
      <c r="I71" s="129" t="s">
        <v>78</v>
      </c>
      <c r="J71" s="140" t="s">
        <v>78</v>
      </c>
      <c r="K71" s="129">
        <f t="shared" si="60"/>
        <v>22500</v>
      </c>
      <c r="L71" s="140" t="s">
        <v>78</v>
      </c>
      <c r="M71" s="129" t="s">
        <v>78</v>
      </c>
      <c r="N71" s="140" t="s">
        <v>78</v>
      </c>
      <c r="O71" s="129">
        <f t="shared" si="61"/>
        <v>30000</v>
      </c>
      <c r="P71" s="140" t="s">
        <v>78</v>
      </c>
    </row>
    <row r="72" spans="1:16" s="23" customFormat="1">
      <c r="A72" s="128">
        <v>16</v>
      </c>
      <c r="B72" s="135" t="s">
        <v>6</v>
      </c>
      <c r="C72" s="138">
        <v>540101</v>
      </c>
      <c r="D72" s="140">
        <v>6</v>
      </c>
      <c r="E72" s="140" t="s">
        <v>78</v>
      </c>
      <c r="F72" s="140" t="s">
        <v>78</v>
      </c>
      <c r="G72" s="140">
        <v>15000</v>
      </c>
      <c r="H72" s="140" t="s">
        <v>78</v>
      </c>
      <c r="I72" s="129" t="s">
        <v>78</v>
      </c>
      <c r="J72" s="140" t="s">
        <v>78</v>
      </c>
      <c r="K72" s="129">
        <f>G72*150%</f>
        <v>22500</v>
      </c>
      <c r="L72" s="140" t="s">
        <v>78</v>
      </c>
      <c r="M72" s="129" t="s">
        <v>78</v>
      </c>
      <c r="N72" s="140" t="s">
        <v>78</v>
      </c>
      <c r="O72" s="129">
        <f t="shared" si="61"/>
        <v>30000</v>
      </c>
      <c r="P72" s="140" t="s">
        <v>78</v>
      </c>
    </row>
    <row r="73" spans="1:16" s="23" customFormat="1">
      <c r="A73" s="322">
        <v>17</v>
      </c>
      <c r="B73" s="320" t="s">
        <v>261</v>
      </c>
      <c r="C73" s="322">
        <v>620100</v>
      </c>
      <c r="D73" s="129">
        <v>1</v>
      </c>
      <c r="E73" s="103">
        <v>26360</v>
      </c>
      <c r="F73" s="103">
        <v>26360</v>
      </c>
      <c r="G73" s="140" t="s">
        <v>78</v>
      </c>
      <c r="H73" s="140" t="s">
        <v>78</v>
      </c>
      <c r="I73" s="129">
        <f>E73*150%</f>
        <v>39540</v>
      </c>
      <c r="J73" s="129">
        <f>F73*150%</f>
        <v>39540</v>
      </c>
      <c r="K73" s="140" t="s">
        <v>78</v>
      </c>
      <c r="L73" s="140" t="s">
        <v>78</v>
      </c>
      <c r="M73" s="129">
        <f>E73*200%</f>
        <v>52720</v>
      </c>
      <c r="N73" s="129">
        <f>F73*200%</f>
        <v>52720</v>
      </c>
      <c r="O73" s="140" t="s">
        <v>78</v>
      </c>
      <c r="P73" s="140" t="s">
        <v>78</v>
      </c>
    </row>
    <row r="74" spans="1:16" s="23" customFormat="1">
      <c r="A74" s="332"/>
      <c r="B74" s="336"/>
      <c r="C74" s="332"/>
      <c r="D74" s="129">
        <v>2</v>
      </c>
      <c r="E74" s="129">
        <v>19400</v>
      </c>
      <c r="F74" s="129">
        <v>17300</v>
      </c>
      <c r="G74" s="140" t="s">
        <v>78</v>
      </c>
      <c r="H74" s="140" t="s">
        <v>78</v>
      </c>
      <c r="I74" s="129">
        <f t="shared" ref="I74" si="68">E74*150%</f>
        <v>29100</v>
      </c>
      <c r="J74" s="129">
        <f t="shared" ref="J74" si="69">F74*150%</f>
        <v>25950</v>
      </c>
      <c r="K74" s="140" t="s">
        <v>78</v>
      </c>
      <c r="L74" s="140" t="s">
        <v>78</v>
      </c>
      <c r="M74" s="129">
        <f t="shared" ref="M74" si="70">E74*200%</f>
        <v>38800</v>
      </c>
      <c r="N74" s="129">
        <f t="shared" ref="N74" si="71">F74*200%</f>
        <v>34600</v>
      </c>
      <c r="O74" s="140" t="s">
        <v>78</v>
      </c>
      <c r="P74" s="140" t="s">
        <v>78</v>
      </c>
    </row>
    <row r="75" spans="1:16" s="23" customFormat="1">
      <c r="A75" s="332"/>
      <c r="B75" s="336"/>
      <c r="C75" s="332"/>
      <c r="D75" s="129">
        <v>3</v>
      </c>
      <c r="E75" s="129">
        <v>18400</v>
      </c>
      <c r="F75" s="129">
        <v>16300</v>
      </c>
      <c r="G75" s="140" t="s">
        <v>78</v>
      </c>
      <c r="H75" s="140" t="s">
        <v>78</v>
      </c>
      <c r="I75" s="129">
        <f t="shared" ref="I75" si="72">E75*150%</f>
        <v>27600</v>
      </c>
      <c r="J75" s="129">
        <f t="shared" ref="J75" si="73">F75*150%</f>
        <v>24450</v>
      </c>
      <c r="K75" s="140" t="s">
        <v>78</v>
      </c>
      <c r="L75" s="140" t="s">
        <v>78</v>
      </c>
      <c r="M75" s="129">
        <f t="shared" ref="M75" si="74">E75*200%</f>
        <v>36800</v>
      </c>
      <c r="N75" s="129">
        <f t="shared" ref="N75" si="75">F75*200%</f>
        <v>32600</v>
      </c>
      <c r="O75" s="140" t="s">
        <v>78</v>
      </c>
      <c r="P75" s="140" t="s">
        <v>78</v>
      </c>
    </row>
    <row r="76" spans="1:16" s="23" customFormat="1">
      <c r="A76" s="332"/>
      <c r="B76" s="336"/>
      <c r="C76" s="332"/>
      <c r="D76" s="129">
        <v>4</v>
      </c>
      <c r="E76" s="129">
        <v>17800</v>
      </c>
      <c r="F76" s="129">
        <v>15700</v>
      </c>
      <c r="G76" s="140" t="s">
        <v>78</v>
      </c>
      <c r="H76" s="140" t="s">
        <v>78</v>
      </c>
      <c r="I76" s="129">
        <f t="shared" si="42"/>
        <v>26700</v>
      </c>
      <c r="J76" s="129">
        <f t="shared" si="42"/>
        <v>23550</v>
      </c>
      <c r="K76" s="140" t="s">
        <v>78</v>
      </c>
      <c r="L76" s="140" t="s">
        <v>78</v>
      </c>
      <c r="M76" s="129">
        <f t="shared" si="43"/>
        <v>35600</v>
      </c>
      <c r="N76" s="129">
        <f t="shared" si="43"/>
        <v>31400</v>
      </c>
      <c r="O76" s="140" t="s">
        <v>78</v>
      </c>
      <c r="P76" s="140" t="s">
        <v>78</v>
      </c>
    </row>
    <row r="77" spans="1:16" s="23" customFormat="1">
      <c r="A77" s="332"/>
      <c r="B77" s="336"/>
      <c r="C77" s="323"/>
      <c r="D77" s="129">
        <v>5</v>
      </c>
      <c r="E77" s="129" t="s">
        <v>78</v>
      </c>
      <c r="F77" s="129">
        <v>15700</v>
      </c>
      <c r="G77" s="140" t="s">
        <v>78</v>
      </c>
      <c r="H77" s="140" t="s">
        <v>78</v>
      </c>
      <c r="I77" s="129" t="s">
        <v>78</v>
      </c>
      <c r="J77" s="129">
        <f>F77*150%</f>
        <v>23550</v>
      </c>
      <c r="K77" s="140" t="s">
        <v>78</v>
      </c>
      <c r="L77" s="140" t="s">
        <v>78</v>
      </c>
      <c r="M77" s="129" t="s">
        <v>78</v>
      </c>
      <c r="N77" s="129">
        <f t="shared" si="43"/>
        <v>31400</v>
      </c>
      <c r="O77" s="140" t="s">
        <v>78</v>
      </c>
      <c r="P77" s="140" t="s">
        <v>78</v>
      </c>
    </row>
    <row r="78" spans="1:16" s="23" customFormat="1" ht="25.5" customHeight="1">
      <c r="A78" s="332"/>
      <c r="B78" s="336"/>
      <c r="C78" s="140" t="s">
        <v>50</v>
      </c>
      <c r="D78" s="140">
        <v>6</v>
      </c>
      <c r="E78" s="140" t="s">
        <v>78</v>
      </c>
      <c r="F78" s="140" t="s">
        <v>78</v>
      </c>
      <c r="G78" s="140">
        <v>15000</v>
      </c>
      <c r="H78" s="140" t="s">
        <v>78</v>
      </c>
      <c r="I78" s="129" t="s">
        <v>78</v>
      </c>
      <c r="J78" s="140" t="s">
        <v>78</v>
      </c>
      <c r="K78" s="129">
        <f t="shared" si="60"/>
        <v>22500</v>
      </c>
      <c r="L78" s="140" t="s">
        <v>78</v>
      </c>
      <c r="M78" s="129" t="s">
        <v>78</v>
      </c>
      <c r="N78" s="140" t="s">
        <v>78</v>
      </c>
      <c r="O78" s="129">
        <f t="shared" si="61"/>
        <v>30000</v>
      </c>
      <c r="P78" s="140" t="s">
        <v>78</v>
      </c>
    </row>
    <row r="79" spans="1:16" s="23" customFormat="1">
      <c r="A79" s="342">
        <v>18</v>
      </c>
      <c r="B79" s="360" t="s">
        <v>124</v>
      </c>
      <c r="C79" s="342">
        <v>600200</v>
      </c>
      <c r="D79" s="140">
        <v>1</v>
      </c>
      <c r="E79" s="103">
        <v>26360</v>
      </c>
      <c r="F79" s="103">
        <v>26360</v>
      </c>
      <c r="G79" s="140"/>
      <c r="H79" s="140"/>
      <c r="I79" s="129">
        <f>E79*150%</f>
        <v>39540</v>
      </c>
      <c r="J79" s="297">
        <f>F79*150%</f>
        <v>39540</v>
      </c>
      <c r="K79" s="140"/>
      <c r="L79" s="140"/>
      <c r="M79" s="129">
        <f>E79*200%</f>
        <v>52720</v>
      </c>
      <c r="N79" s="297">
        <f>F79*200%</f>
        <v>52720</v>
      </c>
      <c r="O79" s="140"/>
      <c r="P79" s="140"/>
    </row>
    <row r="80" spans="1:16" s="23" customFormat="1">
      <c r="A80" s="343"/>
      <c r="B80" s="375"/>
      <c r="C80" s="343"/>
      <c r="D80" s="140">
        <v>2</v>
      </c>
      <c r="E80" s="129">
        <v>19400</v>
      </c>
      <c r="F80" s="129">
        <v>17300</v>
      </c>
      <c r="G80" s="140"/>
      <c r="H80" s="140"/>
      <c r="I80" s="129">
        <f t="shared" ref="I80" si="76">E80*150%</f>
        <v>29100</v>
      </c>
      <c r="J80" s="297">
        <f>F80*150%</f>
        <v>25950</v>
      </c>
      <c r="K80" s="140"/>
      <c r="L80" s="140"/>
      <c r="M80" s="129">
        <f t="shared" ref="M80" si="77">E80*200%</f>
        <v>38800</v>
      </c>
      <c r="N80" s="297">
        <f>F80*200%</f>
        <v>34600</v>
      </c>
      <c r="O80" s="140"/>
      <c r="P80" s="140"/>
    </row>
    <row r="81" spans="1:16" s="23" customFormat="1">
      <c r="A81" s="343"/>
      <c r="B81" s="375"/>
      <c r="C81" s="343"/>
      <c r="D81" s="140">
        <v>3</v>
      </c>
      <c r="E81" s="129">
        <v>18400</v>
      </c>
      <c r="F81" s="129">
        <v>16300</v>
      </c>
      <c r="G81" s="140"/>
      <c r="H81" s="140"/>
      <c r="I81" s="129">
        <f t="shared" ref="I81" si="78">E81*150%</f>
        <v>27600</v>
      </c>
      <c r="J81" s="297">
        <f>F81*150%</f>
        <v>24450</v>
      </c>
      <c r="K81" s="140"/>
      <c r="L81" s="140"/>
      <c r="M81" s="129">
        <f t="shared" ref="M81" si="79">E81*200%</f>
        <v>36800</v>
      </c>
      <c r="N81" s="297">
        <f>F81*200%</f>
        <v>32600</v>
      </c>
      <c r="O81" s="140"/>
      <c r="P81" s="140"/>
    </row>
    <row r="82" spans="1:16" s="23" customFormat="1">
      <c r="A82" s="343"/>
      <c r="B82" s="375"/>
      <c r="C82" s="343"/>
      <c r="D82" s="140">
        <v>4</v>
      </c>
      <c r="E82" s="129">
        <v>17800</v>
      </c>
      <c r="F82" s="129">
        <v>15700</v>
      </c>
      <c r="G82" s="140"/>
      <c r="H82" s="140"/>
      <c r="I82" s="129">
        <f t="shared" si="42"/>
        <v>26700</v>
      </c>
      <c r="J82" s="297">
        <f>F82*150%</f>
        <v>23550</v>
      </c>
      <c r="K82" s="140"/>
      <c r="L82" s="140"/>
      <c r="M82" s="129">
        <f t="shared" si="43"/>
        <v>35600</v>
      </c>
      <c r="N82" s="297">
        <f>F82*200%</f>
        <v>31400</v>
      </c>
      <c r="O82" s="140"/>
      <c r="P82" s="140"/>
    </row>
    <row r="83" spans="1:16" s="23" customFormat="1">
      <c r="A83" s="344"/>
      <c r="B83" s="361"/>
      <c r="C83" s="344"/>
      <c r="D83" s="140">
        <v>5</v>
      </c>
      <c r="E83" s="140" t="s">
        <v>78</v>
      </c>
      <c r="F83" s="140">
        <v>15700</v>
      </c>
      <c r="G83" s="140"/>
      <c r="H83" s="140"/>
      <c r="I83" s="129" t="s">
        <v>78</v>
      </c>
      <c r="J83" s="297">
        <f>F83*150%</f>
        <v>23550</v>
      </c>
      <c r="K83" s="140"/>
      <c r="L83" s="140"/>
      <c r="M83" s="129" t="s">
        <v>78</v>
      </c>
      <c r="N83" s="297">
        <f>F83*200%</f>
        <v>31400</v>
      </c>
      <c r="O83" s="140"/>
      <c r="P83" s="140"/>
    </row>
    <row r="84" spans="1:16" ht="26.25" customHeight="1">
      <c r="A84" s="136">
        <v>19</v>
      </c>
      <c r="B84" s="133" t="s">
        <v>279</v>
      </c>
      <c r="C84" s="136">
        <v>520800</v>
      </c>
      <c r="D84" s="139">
        <v>6</v>
      </c>
      <c r="E84" s="139" t="s">
        <v>78</v>
      </c>
      <c r="F84" s="139" t="s">
        <v>78</v>
      </c>
      <c r="G84" s="139">
        <v>15000</v>
      </c>
      <c r="H84" s="139" t="s">
        <v>78</v>
      </c>
      <c r="I84" s="134" t="s">
        <v>78</v>
      </c>
      <c r="J84" s="139" t="s">
        <v>78</v>
      </c>
      <c r="K84" s="134">
        <f t="shared" ref="K84" si="80">G84*150%</f>
        <v>22500</v>
      </c>
      <c r="L84" s="139" t="s">
        <v>78</v>
      </c>
      <c r="M84" s="134" t="s">
        <v>78</v>
      </c>
      <c r="N84" s="139" t="s">
        <v>78</v>
      </c>
      <c r="O84" s="134">
        <f t="shared" ref="O84" si="81">G84*200%</f>
        <v>30000</v>
      </c>
      <c r="P84" s="139" t="s">
        <v>78</v>
      </c>
    </row>
    <row r="85" spans="1:16" ht="15.75" customHeight="1">
      <c r="A85" s="342">
        <v>20</v>
      </c>
      <c r="B85" s="360" t="s">
        <v>375</v>
      </c>
      <c r="C85" s="342">
        <v>620200</v>
      </c>
      <c r="D85" s="139">
        <v>1</v>
      </c>
      <c r="E85" s="105">
        <v>26360</v>
      </c>
      <c r="F85" s="105">
        <v>26360</v>
      </c>
      <c r="G85" s="139" t="s">
        <v>78</v>
      </c>
      <c r="H85" s="139" t="s">
        <v>78</v>
      </c>
      <c r="I85" s="134">
        <f>E85*150%</f>
        <v>39540</v>
      </c>
      <c r="J85" s="129">
        <f>F85*150%</f>
        <v>39540</v>
      </c>
      <c r="K85" s="134" t="s">
        <v>78</v>
      </c>
      <c r="L85" s="139" t="s">
        <v>78</v>
      </c>
      <c r="M85" s="134">
        <f>E85*200%</f>
        <v>52720</v>
      </c>
      <c r="N85" s="129">
        <f>F85*200%</f>
        <v>52720</v>
      </c>
      <c r="O85" s="134" t="s">
        <v>78</v>
      </c>
      <c r="P85" s="139" t="s">
        <v>78</v>
      </c>
    </row>
    <row r="86" spans="1:16" ht="12.75" customHeight="1">
      <c r="A86" s="344"/>
      <c r="B86" s="361"/>
      <c r="C86" s="344"/>
      <c r="D86" s="139">
        <v>2</v>
      </c>
      <c r="E86" s="139">
        <v>16500</v>
      </c>
      <c r="F86" s="139">
        <v>15500</v>
      </c>
      <c r="G86" s="139" t="s">
        <v>78</v>
      </c>
      <c r="H86" s="139" t="s">
        <v>78</v>
      </c>
      <c r="I86" s="134">
        <f t="shared" si="42"/>
        <v>24750</v>
      </c>
      <c r="J86" s="129">
        <f t="shared" si="42"/>
        <v>23250</v>
      </c>
      <c r="K86" s="134" t="s">
        <v>78</v>
      </c>
      <c r="L86" s="139" t="s">
        <v>78</v>
      </c>
      <c r="M86" s="134">
        <f t="shared" si="43"/>
        <v>33000</v>
      </c>
      <c r="N86" s="129">
        <f t="shared" si="43"/>
        <v>31000</v>
      </c>
      <c r="O86" s="134" t="s">
        <v>78</v>
      </c>
      <c r="P86" s="139" t="s">
        <v>78</v>
      </c>
    </row>
    <row r="87" spans="1:16" ht="12.75" customHeight="1">
      <c r="A87" s="328" t="s">
        <v>354</v>
      </c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7"/>
    </row>
    <row r="88" spans="1:16" s="23" customFormat="1" ht="14.25" customHeight="1">
      <c r="A88" s="322">
        <v>21</v>
      </c>
      <c r="B88" s="320" t="s">
        <v>198</v>
      </c>
      <c r="C88" s="322">
        <v>550400</v>
      </c>
      <c r="D88" s="129">
        <v>1</v>
      </c>
      <c r="E88" s="103">
        <v>26360</v>
      </c>
      <c r="F88" s="103">
        <v>26360</v>
      </c>
      <c r="G88" s="140" t="s">
        <v>78</v>
      </c>
      <c r="H88" s="140" t="s">
        <v>78</v>
      </c>
      <c r="I88" s="129">
        <f>E88*150%</f>
        <v>39540</v>
      </c>
      <c r="J88" s="129">
        <f>F88*150%</f>
        <v>39540</v>
      </c>
      <c r="K88" s="140" t="s">
        <v>78</v>
      </c>
      <c r="L88" s="140" t="s">
        <v>78</v>
      </c>
      <c r="M88" s="129">
        <f>E88*200%</f>
        <v>52720</v>
      </c>
      <c r="N88" s="129">
        <f>F88*200%</f>
        <v>52720</v>
      </c>
      <c r="O88" s="140" t="s">
        <v>78</v>
      </c>
      <c r="P88" s="140" t="s">
        <v>78</v>
      </c>
    </row>
    <row r="89" spans="1:16" s="23" customFormat="1" ht="14.25" customHeight="1">
      <c r="A89" s="332"/>
      <c r="B89" s="336"/>
      <c r="C89" s="332"/>
      <c r="D89" s="129">
        <v>2</v>
      </c>
      <c r="E89" s="129">
        <v>18800</v>
      </c>
      <c r="F89" s="129">
        <v>16700</v>
      </c>
      <c r="G89" s="140" t="s">
        <v>78</v>
      </c>
      <c r="H89" s="140" t="s">
        <v>78</v>
      </c>
      <c r="I89" s="129">
        <f t="shared" ref="I89" si="82">E89*150%</f>
        <v>28200</v>
      </c>
      <c r="J89" s="129">
        <f t="shared" ref="J89" si="83">F89*150%</f>
        <v>25050</v>
      </c>
      <c r="K89" s="140" t="s">
        <v>78</v>
      </c>
      <c r="L89" s="140" t="s">
        <v>78</v>
      </c>
      <c r="M89" s="129">
        <f t="shared" ref="M89" si="84">E89*200%</f>
        <v>37600</v>
      </c>
      <c r="N89" s="129">
        <f t="shared" ref="N89" si="85">F89*200%</f>
        <v>33400</v>
      </c>
      <c r="O89" s="140" t="s">
        <v>78</v>
      </c>
      <c r="P89" s="140" t="s">
        <v>78</v>
      </c>
    </row>
    <row r="90" spans="1:16" s="23" customFormat="1">
      <c r="A90" s="403"/>
      <c r="B90" s="403"/>
      <c r="C90" s="403"/>
      <c r="D90" s="129">
        <v>3</v>
      </c>
      <c r="E90" s="129">
        <v>18100</v>
      </c>
      <c r="F90" s="129">
        <v>16000</v>
      </c>
      <c r="G90" s="140" t="s">
        <v>78</v>
      </c>
      <c r="H90" s="140" t="s">
        <v>78</v>
      </c>
      <c r="I90" s="129">
        <f t="shared" ref="I90" si="86">E90*150%</f>
        <v>27150</v>
      </c>
      <c r="J90" s="129">
        <f t="shared" ref="J90" si="87">F90*150%</f>
        <v>24000</v>
      </c>
      <c r="K90" s="140" t="s">
        <v>78</v>
      </c>
      <c r="L90" s="140" t="s">
        <v>78</v>
      </c>
      <c r="M90" s="129">
        <f t="shared" ref="M90" si="88">E90*200%</f>
        <v>36200</v>
      </c>
      <c r="N90" s="129">
        <f t="shared" ref="N90" si="89">F90*200%</f>
        <v>32000</v>
      </c>
      <c r="O90" s="140" t="s">
        <v>78</v>
      </c>
      <c r="P90" s="140" t="s">
        <v>78</v>
      </c>
    </row>
    <row r="91" spans="1:16" s="23" customFormat="1" ht="12.75" customHeight="1">
      <c r="A91" s="403"/>
      <c r="B91" s="403"/>
      <c r="C91" s="403"/>
      <c r="D91" s="129">
        <v>4</v>
      </c>
      <c r="E91" s="129">
        <v>17800</v>
      </c>
      <c r="F91" s="129">
        <v>15700</v>
      </c>
      <c r="G91" s="140" t="s">
        <v>78</v>
      </c>
      <c r="H91" s="140" t="s">
        <v>78</v>
      </c>
      <c r="I91" s="129">
        <f t="shared" ref="I91:J111" si="90">E91*150%</f>
        <v>26700</v>
      </c>
      <c r="J91" s="129">
        <f t="shared" si="90"/>
        <v>23550</v>
      </c>
      <c r="K91" s="140" t="s">
        <v>78</v>
      </c>
      <c r="L91" s="140" t="s">
        <v>78</v>
      </c>
      <c r="M91" s="129">
        <f t="shared" ref="M91:N111" si="91">E91*200%</f>
        <v>35600</v>
      </c>
      <c r="N91" s="129">
        <f t="shared" si="91"/>
        <v>31400</v>
      </c>
      <c r="O91" s="140" t="s">
        <v>78</v>
      </c>
      <c r="P91" s="140" t="s">
        <v>78</v>
      </c>
    </row>
    <row r="92" spans="1:16" s="23" customFormat="1">
      <c r="A92" s="403"/>
      <c r="B92" s="403"/>
      <c r="C92" s="404"/>
      <c r="D92" s="129">
        <v>5</v>
      </c>
      <c r="E92" s="129" t="s">
        <v>78</v>
      </c>
      <c r="F92" s="129">
        <v>15700</v>
      </c>
      <c r="G92" s="140" t="s">
        <v>78</v>
      </c>
      <c r="H92" s="140" t="s">
        <v>78</v>
      </c>
      <c r="I92" s="129" t="s">
        <v>78</v>
      </c>
      <c r="J92" s="129">
        <f t="shared" si="90"/>
        <v>23550</v>
      </c>
      <c r="K92" s="140" t="s">
        <v>78</v>
      </c>
      <c r="L92" s="140" t="s">
        <v>78</v>
      </c>
      <c r="M92" s="129" t="s">
        <v>78</v>
      </c>
      <c r="N92" s="129">
        <f t="shared" si="91"/>
        <v>31400</v>
      </c>
      <c r="O92" s="140" t="s">
        <v>78</v>
      </c>
      <c r="P92" s="140" t="s">
        <v>78</v>
      </c>
    </row>
    <row r="93" spans="1:16" s="23" customFormat="1">
      <c r="A93" s="403"/>
      <c r="B93" s="403"/>
      <c r="C93" s="136">
        <v>540403</v>
      </c>
      <c r="D93" s="140">
        <v>6</v>
      </c>
      <c r="E93" s="140" t="s">
        <v>78</v>
      </c>
      <c r="F93" s="140" t="s">
        <v>78</v>
      </c>
      <c r="G93" s="140">
        <v>15000</v>
      </c>
      <c r="H93" s="140" t="s">
        <v>78</v>
      </c>
      <c r="I93" s="129" t="s">
        <v>78</v>
      </c>
      <c r="J93" s="140" t="s">
        <v>78</v>
      </c>
      <c r="K93" s="129">
        <f t="shared" ref="K93:K113" si="92">G93*150%</f>
        <v>22500</v>
      </c>
      <c r="L93" s="140" t="s">
        <v>78</v>
      </c>
      <c r="M93" s="129" t="s">
        <v>78</v>
      </c>
      <c r="N93" s="140" t="s">
        <v>78</v>
      </c>
      <c r="O93" s="129">
        <f t="shared" ref="O93:O113" si="93">G93*200%</f>
        <v>30000</v>
      </c>
      <c r="P93" s="140" t="s">
        <v>78</v>
      </c>
    </row>
    <row r="94" spans="1:16" s="23" customFormat="1">
      <c r="A94" s="335">
        <v>22</v>
      </c>
      <c r="B94" s="334" t="s">
        <v>270</v>
      </c>
      <c r="C94" s="335">
        <v>530400</v>
      </c>
      <c r="D94" s="141">
        <v>1</v>
      </c>
      <c r="E94" s="103">
        <v>26360</v>
      </c>
      <c r="F94" s="103">
        <v>26360</v>
      </c>
      <c r="G94" s="140" t="s">
        <v>78</v>
      </c>
      <c r="H94" s="140" t="s">
        <v>78</v>
      </c>
      <c r="I94" s="129">
        <f>E94*150%</f>
        <v>39540</v>
      </c>
      <c r="J94" s="129">
        <f>F94*150%</f>
        <v>39540</v>
      </c>
      <c r="K94" s="140" t="s">
        <v>78</v>
      </c>
      <c r="L94" s="140" t="s">
        <v>78</v>
      </c>
      <c r="M94" s="129">
        <f>E94*200%</f>
        <v>52720</v>
      </c>
      <c r="N94" s="129">
        <f>F94*200%</f>
        <v>52720</v>
      </c>
      <c r="O94" s="140" t="s">
        <v>78</v>
      </c>
      <c r="P94" s="140" t="s">
        <v>78</v>
      </c>
    </row>
    <row r="95" spans="1:16" s="23" customFormat="1">
      <c r="A95" s="335"/>
      <c r="B95" s="334"/>
      <c r="C95" s="335"/>
      <c r="D95" s="141">
        <v>2</v>
      </c>
      <c r="E95" s="129">
        <v>18800</v>
      </c>
      <c r="F95" s="129">
        <v>16700</v>
      </c>
      <c r="G95" s="140" t="s">
        <v>78</v>
      </c>
      <c r="H95" s="140" t="s">
        <v>78</v>
      </c>
      <c r="I95" s="129">
        <f t="shared" ref="I95" si="94">E95*150%</f>
        <v>28200</v>
      </c>
      <c r="J95" s="129">
        <f t="shared" ref="J95" si="95">F95*150%</f>
        <v>25050</v>
      </c>
      <c r="K95" s="140" t="s">
        <v>78</v>
      </c>
      <c r="L95" s="140" t="s">
        <v>78</v>
      </c>
      <c r="M95" s="129">
        <f t="shared" ref="M95" si="96">E95*200%</f>
        <v>37600</v>
      </c>
      <c r="N95" s="129">
        <f t="shared" ref="N95" si="97">F95*200%</f>
        <v>33400</v>
      </c>
      <c r="O95" s="140" t="s">
        <v>78</v>
      </c>
      <c r="P95" s="140" t="s">
        <v>78</v>
      </c>
    </row>
    <row r="96" spans="1:16" s="23" customFormat="1">
      <c r="A96" s="335"/>
      <c r="B96" s="334"/>
      <c r="C96" s="335"/>
      <c r="D96" s="141">
        <v>3</v>
      </c>
      <c r="E96" s="129">
        <v>18100</v>
      </c>
      <c r="F96" s="129">
        <v>16000</v>
      </c>
      <c r="G96" s="140" t="s">
        <v>78</v>
      </c>
      <c r="H96" s="140" t="s">
        <v>78</v>
      </c>
      <c r="I96" s="129">
        <f t="shared" ref="I96" si="98">E96*150%</f>
        <v>27150</v>
      </c>
      <c r="J96" s="129">
        <f t="shared" ref="J96" si="99">F96*150%</f>
        <v>24000</v>
      </c>
      <c r="K96" s="140" t="s">
        <v>78</v>
      </c>
      <c r="L96" s="140" t="s">
        <v>78</v>
      </c>
      <c r="M96" s="129">
        <f t="shared" ref="M96" si="100">E96*200%</f>
        <v>36200</v>
      </c>
      <c r="N96" s="129">
        <f t="shared" ref="N96" si="101">F96*200%</f>
        <v>32000</v>
      </c>
      <c r="O96" s="140" t="s">
        <v>78</v>
      </c>
      <c r="P96" s="140" t="s">
        <v>78</v>
      </c>
    </row>
    <row r="97" spans="1:16" s="23" customFormat="1">
      <c r="A97" s="335"/>
      <c r="B97" s="334"/>
      <c r="C97" s="335"/>
      <c r="D97" s="141">
        <v>4</v>
      </c>
      <c r="E97" s="129">
        <v>17800</v>
      </c>
      <c r="F97" s="129">
        <v>15700</v>
      </c>
      <c r="G97" s="140" t="s">
        <v>78</v>
      </c>
      <c r="H97" s="140" t="s">
        <v>78</v>
      </c>
      <c r="I97" s="129">
        <f t="shared" si="90"/>
        <v>26700</v>
      </c>
      <c r="J97" s="129">
        <f t="shared" si="90"/>
        <v>23550</v>
      </c>
      <c r="K97" s="140" t="s">
        <v>78</v>
      </c>
      <c r="L97" s="140" t="s">
        <v>78</v>
      </c>
      <c r="M97" s="129">
        <f t="shared" si="91"/>
        <v>35600</v>
      </c>
      <c r="N97" s="129">
        <f t="shared" si="91"/>
        <v>31400</v>
      </c>
      <c r="O97" s="140" t="s">
        <v>78</v>
      </c>
      <c r="P97" s="140" t="s">
        <v>78</v>
      </c>
    </row>
    <row r="98" spans="1:16" s="23" customFormat="1">
      <c r="A98" s="335"/>
      <c r="B98" s="334"/>
      <c r="C98" s="335"/>
      <c r="D98" s="141">
        <v>5</v>
      </c>
      <c r="E98" s="129" t="s">
        <v>78</v>
      </c>
      <c r="F98" s="129">
        <v>15700</v>
      </c>
      <c r="G98" s="140" t="s">
        <v>78</v>
      </c>
      <c r="H98" s="140" t="s">
        <v>78</v>
      </c>
      <c r="I98" s="129" t="s">
        <v>78</v>
      </c>
      <c r="J98" s="129">
        <f t="shared" si="90"/>
        <v>23550</v>
      </c>
      <c r="K98" s="140" t="s">
        <v>78</v>
      </c>
      <c r="L98" s="140" t="s">
        <v>78</v>
      </c>
      <c r="M98" s="129" t="s">
        <v>78</v>
      </c>
      <c r="N98" s="129">
        <f t="shared" si="91"/>
        <v>31400</v>
      </c>
      <c r="O98" s="140" t="s">
        <v>78</v>
      </c>
      <c r="P98" s="140" t="s">
        <v>78</v>
      </c>
    </row>
    <row r="99" spans="1:16" s="23" customFormat="1">
      <c r="A99" s="335"/>
      <c r="B99" s="334"/>
      <c r="C99" s="136">
        <v>520801</v>
      </c>
      <c r="D99" s="56">
        <v>6</v>
      </c>
      <c r="E99" s="140" t="s">
        <v>78</v>
      </c>
      <c r="F99" s="140" t="s">
        <v>78</v>
      </c>
      <c r="G99" s="140">
        <v>15000</v>
      </c>
      <c r="H99" s="140" t="s">
        <v>78</v>
      </c>
      <c r="I99" s="129" t="s">
        <v>78</v>
      </c>
      <c r="J99" s="140" t="s">
        <v>78</v>
      </c>
      <c r="K99" s="129">
        <f t="shared" si="92"/>
        <v>22500</v>
      </c>
      <c r="L99" s="140" t="s">
        <v>78</v>
      </c>
      <c r="M99" s="129" t="s">
        <v>78</v>
      </c>
      <c r="N99" s="140" t="s">
        <v>78</v>
      </c>
      <c r="O99" s="129">
        <f t="shared" si="93"/>
        <v>30000</v>
      </c>
      <c r="P99" s="140" t="s">
        <v>78</v>
      </c>
    </row>
    <row r="100" spans="1:16">
      <c r="A100" s="371" t="s">
        <v>355</v>
      </c>
      <c r="B100" s="371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</row>
    <row r="101" spans="1:16" s="23" customFormat="1">
      <c r="A101" s="322">
        <v>23</v>
      </c>
      <c r="B101" s="320" t="s">
        <v>144</v>
      </c>
      <c r="C101" s="322">
        <v>540200</v>
      </c>
      <c r="D101" s="129">
        <v>1</v>
      </c>
      <c r="E101" s="103">
        <v>26360</v>
      </c>
      <c r="F101" s="103">
        <v>26360</v>
      </c>
      <c r="G101" s="140" t="s">
        <v>78</v>
      </c>
      <c r="H101" s="140" t="s">
        <v>78</v>
      </c>
      <c r="I101" s="129">
        <f>E101*150%</f>
        <v>39540</v>
      </c>
      <c r="J101" s="129">
        <f>F101*150%</f>
        <v>39540</v>
      </c>
      <c r="K101" s="140" t="s">
        <v>78</v>
      </c>
      <c r="L101" s="140" t="s">
        <v>78</v>
      </c>
      <c r="M101" s="129">
        <f>E101*200%</f>
        <v>52720</v>
      </c>
      <c r="N101" s="129">
        <f>F101*200%</f>
        <v>52720</v>
      </c>
      <c r="O101" s="140" t="s">
        <v>78</v>
      </c>
      <c r="P101" s="140" t="s">
        <v>78</v>
      </c>
    </row>
    <row r="102" spans="1:16" s="23" customFormat="1">
      <c r="A102" s="332"/>
      <c r="B102" s="336"/>
      <c r="C102" s="332"/>
      <c r="D102" s="129">
        <v>2</v>
      </c>
      <c r="E102" s="129">
        <v>20700</v>
      </c>
      <c r="F102" s="129">
        <v>18900</v>
      </c>
      <c r="G102" s="140" t="s">
        <v>78</v>
      </c>
      <c r="H102" s="140" t="s">
        <v>78</v>
      </c>
      <c r="I102" s="129">
        <f t="shared" ref="I102" si="102">E102*150%</f>
        <v>31050</v>
      </c>
      <c r="J102" s="129">
        <f t="shared" ref="J102" si="103">F102*150%</f>
        <v>28350</v>
      </c>
      <c r="K102" s="140" t="s">
        <v>78</v>
      </c>
      <c r="L102" s="140" t="s">
        <v>78</v>
      </c>
      <c r="M102" s="129">
        <f t="shared" ref="M102" si="104">E102*200%</f>
        <v>41400</v>
      </c>
      <c r="N102" s="129">
        <f t="shared" ref="N102" si="105">F102*200%</f>
        <v>37800</v>
      </c>
      <c r="O102" s="140" t="s">
        <v>78</v>
      </c>
      <c r="P102" s="140" t="s">
        <v>78</v>
      </c>
    </row>
    <row r="103" spans="1:16" s="23" customFormat="1">
      <c r="A103" s="332"/>
      <c r="B103" s="336"/>
      <c r="C103" s="332"/>
      <c r="D103" s="129">
        <v>3</v>
      </c>
      <c r="E103" s="129">
        <v>19000</v>
      </c>
      <c r="F103" s="129">
        <v>18200</v>
      </c>
      <c r="G103" s="140" t="s">
        <v>78</v>
      </c>
      <c r="H103" s="140" t="s">
        <v>78</v>
      </c>
      <c r="I103" s="129">
        <f t="shared" ref="I103" si="106">E103*150%</f>
        <v>28500</v>
      </c>
      <c r="J103" s="129">
        <f t="shared" ref="J103" si="107">F103*150%</f>
        <v>27300</v>
      </c>
      <c r="K103" s="140" t="s">
        <v>78</v>
      </c>
      <c r="L103" s="140" t="s">
        <v>78</v>
      </c>
      <c r="M103" s="129">
        <f t="shared" ref="M103" si="108">E103*200%</f>
        <v>38000</v>
      </c>
      <c r="N103" s="129">
        <f t="shared" ref="N103" si="109">F103*200%</f>
        <v>36400</v>
      </c>
      <c r="O103" s="140" t="s">
        <v>78</v>
      </c>
      <c r="P103" s="140" t="s">
        <v>78</v>
      </c>
    </row>
    <row r="104" spans="1:16" s="23" customFormat="1">
      <c r="A104" s="332"/>
      <c r="B104" s="336"/>
      <c r="C104" s="332"/>
      <c r="D104" s="129">
        <v>4</v>
      </c>
      <c r="E104" s="129">
        <v>18700</v>
      </c>
      <c r="F104" s="129">
        <v>16600</v>
      </c>
      <c r="G104" s="140" t="s">
        <v>78</v>
      </c>
      <c r="H104" s="140" t="s">
        <v>78</v>
      </c>
      <c r="I104" s="129">
        <f t="shared" si="90"/>
        <v>28050</v>
      </c>
      <c r="J104" s="129">
        <f t="shared" si="90"/>
        <v>24900</v>
      </c>
      <c r="K104" s="140" t="s">
        <v>78</v>
      </c>
      <c r="L104" s="140" t="s">
        <v>78</v>
      </c>
      <c r="M104" s="129">
        <f t="shared" si="91"/>
        <v>37400</v>
      </c>
      <c r="N104" s="129">
        <f t="shared" si="91"/>
        <v>33200</v>
      </c>
      <c r="O104" s="140" t="s">
        <v>78</v>
      </c>
      <c r="P104" s="140" t="s">
        <v>78</v>
      </c>
    </row>
    <row r="105" spans="1:16" s="23" customFormat="1">
      <c r="A105" s="332"/>
      <c r="B105" s="336"/>
      <c r="C105" s="323"/>
      <c r="D105" s="129">
        <v>5</v>
      </c>
      <c r="E105" s="129" t="s">
        <v>78</v>
      </c>
      <c r="F105" s="129">
        <v>16600</v>
      </c>
      <c r="G105" s="140" t="s">
        <v>78</v>
      </c>
      <c r="H105" s="140" t="s">
        <v>78</v>
      </c>
      <c r="I105" s="129" t="s">
        <v>78</v>
      </c>
      <c r="J105" s="129">
        <f t="shared" si="90"/>
        <v>24900</v>
      </c>
      <c r="K105" s="140" t="s">
        <v>78</v>
      </c>
      <c r="L105" s="140" t="s">
        <v>78</v>
      </c>
      <c r="M105" s="129" t="s">
        <v>78</v>
      </c>
      <c r="N105" s="129">
        <f t="shared" si="91"/>
        <v>33200</v>
      </c>
      <c r="O105" s="140" t="s">
        <v>78</v>
      </c>
      <c r="P105" s="140" t="s">
        <v>78</v>
      </c>
    </row>
    <row r="106" spans="1:16" s="23" customFormat="1">
      <c r="A106" s="332"/>
      <c r="B106" s="336"/>
      <c r="C106" s="136">
        <v>521101</v>
      </c>
      <c r="D106" s="140">
        <v>6</v>
      </c>
      <c r="E106" s="140" t="s">
        <v>78</v>
      </c>
      <c r="F106" s="140" t="s">
        <v>78</v>
      </c>
      <c r="G106" s="140">
        <v>16000</v>
      </c>
      <c r="H106" s="140" t="s">
        <v>78</v>
      </c>
      <c r="I106" s="129" t="s">
        <v>78</v>
      </c>
      <c r="J106" s="140" t="s">
        <v>78</v>
      </c>
      <c r="K106" s="129">
        <f t="shared" si="92"/>
        <v>24000</v>
      </c>
      <c r="L106" s="140" t="s">
        <v>78</v>
      </c>
      <c r="M106" s="129" t="s">
        <v>78</v>
      </c>
      <c r="N106" s="140" t="s">
        <v>78</v>
      </c>
      <c r="O106" s="129">
        <f t="shared" si="93"/>
        <v>32000</v>
      </c>
      <c r="P106" s="140" t="s">
        <v>78</v>
      </c>
    </row>
    <row r="107" spans="1:16" s="23" customFormat="1">
      <c r="A107" s="335">
        <v>24</v>
      </c>
      <c r="B107" s="334" t="s">
        <v>11</v>
      </c>
      <c r="C107" s="335">
        <v>530500</v>
      </c>
      <c r="D107" s="141">
        <v>1</v>
      </c>
      <c r="E107" s="103">
        <v>27600</v>
      </c>
      <c r="F107" s="103">
        <v>27600</v>
      </c>
      <c r="G107" s="140" t="s">
        <v>78</v>
      </c>
      <c r="H107" s="140" t="s">
        <v>78</v>
      </c>
      <c r="I107" s="129">
        <f t="shared" ref="I107" si="110">E107*150%</f>
        <v>41400</v>
      </c>
      <c r="J107" s="129">
        <f>F107*150%</f>
        <v>41400</v>
      </c>
      <c r="K107" s="140" t="s">
        <v>78</v>
      </c>
      <c r="L107" s="140" t="s">
        <v>78</v>
      </c>
      <c r="M107" s="129">
        <f t="shared" ref="M107" si="111">E107*200%</f>
        <v>55200</v>
      </c>
      <c r="N107" s="129">
        <f>F107*200%</f>
        <v>55200</v>
      </c>
      <c r="O107" s="140" t="s">
        <v>78</v>
      </c>
      <c r="P107" s="140" t="s">
        <v>78</v>
      </c>
    </row>
    <row r="108" spans="1:16" s="23" customFormat="1">
      <c r="A108" s="335"/>
      <c r="B108" s="334"/>
      <c r="C108" s="335"/>
      <c r="D108" s="141">
        <v>2</v>
      </c>
      <c r="E108" s="129">
        <v>25700</v>
      </c>
      <c r="F108" s="129">
        <v>21200</v>
      </c>
      <c r="G108" s="140" t="s">
        <v>78</v>
      </c>
      <c r="H108" s="140" t="s">
        <v>78</v>
      </c>
      <c r="I108" s="129">
        <f t="shared" ref="I108" si="112">E108*150%</f>
        <v>38550</v>
      </c>
      <c r="J108" s="129">
        <f t="shared" ref="J108" si="113">F108*150%</f>
        <v>31800</v>
      </c>
      <c r="K108" s="140" t="s">
        <v>78</v>
      </c>
      <c r="L108" s="140" t="s">
        <v>78</v>
      </c>
      <c r="M108" s="129">
        <f t="shared" ref="M108" si="114">E108*200%</f>
        <v>51400</v>
      </c>
      <c r="N108" s="129">
        <f t="shared" ref="N108" si="115">F108*200%</f>
        <v>42400</v>
      </c>
      <c r="O108" s="140" t="s">
        <v>78</v>
      </c>
      <c r="P108" s="140" t="s">
        <v>78</v>
      </c>
    </row>
    <row r="109" spans="1:16" s="23" customFormat="1">
      <c r="A109" s="335"/>
      <c r="B109" s="334"/>
      <c r="C109" s="335"/>
      <c r="D109" s="141">
        <v>3</v>
      </c>
      <c r="E109" s="129">
        <v>25400</v>
      </c>
      <c r="F109" s="129">
        <v>20700</v>
      </c>
      <c r="G109" s="140" t="s">
        <v>78</v>
      </c>
      <c r="H109" s="140" t="s">
        <v>78</v>
      </c>
      <c r="I109" s="129">
        <f t="shared" ref="I109" si="116">E109*150%</f>
        <v>38100</v>
      </c>
      <c r="J109" s="129">
        <f t="shared" ref="J109" si="117">F109*150%</f>
        <v>31050</v>
      </c>
      <c r="K109" s="140" t="s">
        <v>78</v>
      </c>
      <c r="L109" s="140" t="s">
        <v>78</v>
      </c>
      <c r="M109" s="129">
        <f t="shared" ref="M109" si="118">E109*200%</f>
        <v>50800</v>
      </c>
      <c r="N109" s="129">
        <f t="shared" ref="N109" si="119">F109*200%</f>
        <v>41400</v>
      </c>
      <c r="O109" s="140" t="s">
        <v>78</v>
      </c>
      <c r="P109" s="140" t="s">
        <v>78</v>
      </c>
    </row>
    <row r="110" spans="1:16" s="23" customFormat="1">
      <c r="A110" s="335"/>
      <c r="B110" s="334"/>
      <c r="C110" s="335"/>
      <c r="D110" s="141">
        <v>4</v>
      </c>
      <c r="E110" s="129">
        <v>24200</v>
      </c>
      <c r="F110" s="129">
        <v>19800</v>
      </c>
      <c r="G110" s="140" t="s">
        <v>78</v>
      </c>
      <c r="H110" s="140" t="s">
        <v>78</v>
      </c>
      <c r="I110" s="129">
        <f t="shared" si="90"/>
        <v>36300</v>
      </c>
      <c r="J110" s="129">
        <f t="shared" si="90"/>
        <v>29700</v>
      </c>
      <c r="K110" s="140" t="s">
        <v>78</v>
      </c>
      <c r="L110" s="140" t="s">
        <v>78</v>
      </c>
      <c r="M110" s="129">
        <f t="shared" si="91"/>
        <v>48400</v>
      </c>
      <c r="N110" s="129">
        <f t="shared" si="91"/>
        <v>39600</v>
      </c>
      <c r="O110" s="140" t="s">
        <v>78</v>
      </c>
      <c r="P110" s="140" t="s">
        <v>78</v>
      </c>
    </row>
    <row r="111" spans="1:16" s="23" customFormat="1">
      <c r="A111" s="335"/>
      <c r="B111" s="334"/>
      <c r="C111" s="335"/>
      <c r="D111" s="141">
        <v>5</v>
      </c>
      <c r="E111" s="129" t="s">
        <v>78</v>
      </c>
      <c r="F111" s="129">
        <v>19600</v>
      </c>
      <c r="G111" s="140" t="s">
        <v>78</v>
      </c>
      <c r="H111" s="140" t="s">
        <v>78</v>
      </c>
      <c r="I111" s="129" t="s">
        <v>78</v>
      </c>
      <c r="J111" s="129">
        <f t="shared" si="90"/>
        <v>29400</v>
      </c>
      <c r="K111" s="140" t="s">
        <v>78</v>
      </c>
      <c r="L111" s="140" t="s">
        <v>78</v>
      </c>
      <c r="M111" s="129" t="s">
        <v>78</v>
      </c>
      <c r="N111" s="129">
        <f t="shared" si="91"/>
        <v>39200</v>
      </c>
      <c r="O111" s="140" t="s">
        <v>78</v>
      </c>
      <c r="P111" s="140" t="s">
        <v>78</v>
      </c>
    </row>
    <row r="112" spans="1:16" s="23" customFormat="1">
      <c r="A112" s="335"/>
      <c r="B112" s="334"/>
      <c r="C112" s="136">
        <v>521401</v>
      </c>
      <c r="D112" s="56">
        <v>6</v>
      </c>
      <c r="E112" s="140" t="s">
        <v>78</v>
      </c>
      <c r="F112" s="140" t="s">
        <v>78</v>
      </c>
      <c r="G112" s="140">
        <v>18500</v>
      </c>
      <c r="H112" s="140" t="s">
        <v>78</v>
      </c>
      <c r="I112" s="129" t="s">
        <v>78</v>
      </c>
      <c r="J112" s="140" t="s">
        <v>78</v>
      </c>
      <c r="K112" s="129">
        <f t="shared" si="92"/>
        <v>27750</v>
      </c>
      <c r="L112" s="140" t="s">
        <v>78</v>
      </c>
      <c r="M112" s="129" t="s">
        <v>78</v>
      </c>
      <c r="N112" s="140" t="s">
        <v>78</v>
      </c>
      <c r="O112" s="129">
        <f t="shared" si="93"/>
        <v>37000</v>
      </c>
      <c r="P112" s="140" t="s">
        <v>78</v>
      </c>
    </row>
    <row r="113" spans="1:16">
      <c r="A113" s="127">
        <v>25</v>
      </c>
      <c r="B113" s="131" t="s">
        <v>36</v>
      </c>
      <c r="C113" s="127">
        <v>530004</v>
      </c>
      <c r="D113" s="134">
        <v>6</v>
      </c>
      <c r="E113" s="134" t="s">
        <v>78</v>
      </c>
      <c r="F113" s="139" t="s">
        <v>78</v>
      </c>
      <c r="G113" s="134">
        <v>18500</v>
      </c>
      <c r="H113" s="139" t="s">
        <v>78</v>
      </c>
      <c r="I113" s="134" t="s">
        <v>78</v>
      </c>
      <c r="J113" s="139" t="s">
        <v>78</v>
      </c>
      <c r="K113" s="134">
        <f t="shared" si="92"/>
        <v>27750</v>
      </c>
      <c r="L113" s="139" t="s">
        <v>78</v>
      </c>
      <c r="M113" s="134" t="s">
        <v>78</v>
      </c>
      <c r="N113" s="139" t="s">
        <v>78</v>
      </c>
      <c r="O113" s="134">
        <f t="shared" si="93"/>
        <v>37000</v>
      </c>
      <c r="P113" s="139" t="s">
        <v>78</v>
      </c>
    </row>
    <row r="114" spans="1:16">
      <c r="A114" s="370" t="s">
        <v>12</v>
      </c>
      <c r="B114" s="37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</row>
    <row r="115" spans="1:16" s="23" customFormat="1">
      <c r="A115" s="322">
        <v>26</v>
      </c>
      <c r="B115" s="320" t="s">
        <v>283</v>
      </c>
      <c r="C115" s="322">
        <v>710100</v>
      </c>
      <c r="D115" s="129">
        <v>1</v>
      </c>
      <c r="E115" s="103">
        <v>31632</v>
      </c>
      <c r="F115" s="103">
        <v>31632</v>
      </c>
      <c r="G115" s="140" t="s">
        <v>78</v>
      </c>
      <c r="H115" s="298" t="s">
        <v>78</v>
      </c>
      <c r="I115" s="129">
        <f>E115*150%</f>
        <v>47448</v>
      </c>
      <c r="J115" s="129">
        <f>F115*150%</f>
        <v>47448</v>
      </c>
      <c r="K115" s="140" t="s">
        <v>78</v>
      </c>
      <c r="L115" s="298" t="s">
        <v>78</v>
      </c>
      <c r="M115" s="129">
        <f>E115*200%</f>
        <v>63264</v>
      </c>
      <c r="N115" s="129">
        <f>F115*200%</f>
        <v>63264</v>
      </c>
      <c r="O115" s="140" t="s">
        <v>78</v>
      </c>
      <c r="P115" s="298" t="s">
        <v>78</v>
      </c>
    </row>
    <row r="116" spans="1:16" s="23" customFormat="1">
      <c r="A116" s="332"/>
      <c r="B116" s="336"/>
      <c r="C116" s="332"/>
      <c r="D116" s="129">
        <v>2</v>
      </c>
      <c r="E116" s="129">
        <v>17900</v>
      </c>
      <c r="F116" s="129">
        <v>16100</v>
      </c>
      <c r="G116" s="140" t="s">
        <v>78</v>
      </c>
      <c r="H116" s="298" t="s">
        <v>78</v>
      </c>
      <c r="I116" s="129">
        <f t="shared" ref="I116" si="120">E116*150%</f>
        <v>26850</v>
      </c>
      <c r="J116" s="129">
        <f t="shared" ref="J116" si="121">F116*150%</f>
        <v>24150</v>
      </c>
      <c r="K116" s="140" t="s">
        <v>78</v>
      </c>
      <c r="L116" s="298" t="s">
        <v>78</v>
      </c>
      <c r="M116" s="129">
        <f t="shared" ref="M116" si="122">E116*200%</f>
        <v>35800</v>
      </c>
      <c r="N116" s="129">
        <f t="shared" ref="N116" si="123">F116*200%</f>
        <v>32200</v>
      </c>
      <c r="O116" s="140" t="s">
        <v>78</v>
      </c>
      <c r="P116" s="298" t="s">
        <v>78</v>
      </c>
    </row>
    <row r="117" spans="1:16" s="23" customFormat="1">
      <c r="A117" s="332"/>
      <c r="B117" s="336"/>
      <c r="C117" s="332"/>
      <c r="D117" s="129">
        <v>3</v>
      </c>
      <c r="E117" s="129">
        <v>16900</v>
      </c>
      <c r="F117" s="129">
        <v>15600</v>
      </c>
      <c r="G117" s="140" t="s">
        <v>78</v>
      </c>
      <c r="H117" s="298" t="s">
        <v>78</v>
      </c>
      <c r="I117" s="129">
        <f t="shared" ref="I117" si="124">E117*150%</f>
        <v>25350</v>
      </c>
      <c r="J117" s="129">
        <f t="shared" ref="J117" si="125">F117*150%</f>
        <v>23400</v>
      </c>
      <c r="K117" s="140" t="s">
        <v>78</v>
      </c>
      <c r="L117" s="298" t="s">
        <v>78</v>
      </c>
      <c r="M117" s="129">
        <f t="shared" ref="M117" si="126">E117*200%</f>
        <v>33800</v>
      </c>
      <c r="N117" s="129">
        <f t="shared" ref="N117" si="127">F117*200%</f>
        <v>31200</v>
      </c>
      <c r="O117" s="140" t="s">
        <v>78</v>
      </c>
      <c r="P117" s="298" t="s">
        <v>78</v>
      </c>
    </row>
    <row r="118" spans="1:16" s="23" customFormat="1" ht="12.75" customHeight="1">
      <c r="A118" s="332"/>
      <c r="B118" s="336"/>
      <c r="C118" s="332"/>
      <c r="D118" s="129">
        <v>4</v>
      </c>
      <c r="E118" s="129">
        <v>16600</v>
      </c>
      <c r="F118" s="129">
        <v>14800</v>
      </c>
      <c r="G118" s="140" t="s">
        <v>78</v>
      </c>
      <c r="H118" s="298" t="s">
        <v>78</v>
      </c>
      <c r="I118" s="129">
        <f t="shared" ref="I118:J154" si="128">E118*150%</f>
        <v>24900</v>
      </c>
      <c r="J118" s="129">
        <f t="shared" si="128"/>
        <v>22200</v>
      </c>
      <c r="K118" s="140" t="s">
        <v>78</v>
      </c>
      <c r="L118" s="298" t="s">
        <v>78</v>
      </c>
      <c r="M118" s="129">
        <f t="shared" ref="M118:N154" si="129">E118*200%</f>
        <v>33200</v>
      </c>
      <c r="N118" s="129">
        <f t="shared" si="129"/>
        <v>29600</v>
      </c>
      <c r="O118" s="140" t="s">
        <v>78</v>
      </c>
      <c r="P118" s="298" t="s">
        <v>78</v>
      </c>
    </row>
    <row r="119" spans="1:16" s="23" customFormat="1">
      <c r="A119" s="332"/>
      <c r="B119" s="336"/>
      <c r="C119" s="323"/>
      <c r="D119" s="129">
        <v>5</v>
      </c>
      <c r="E119" s="129" t="s">
        <v>78</v>
      </c>
      <c r="F119" s="129">
        <v>14800</v>
      </c>
      <c r="G119" s="140" t="s">
        <v>78</v>
      </c>
      <c r="H119" s="140" t="s">
        <v>78</v>
      </c>
      <c r="I119" s="129" t="s">
        <v>78</v>
      </c>
      <c r="J119" s="129">
        <f t="shared" si="128"/>
        <v>22200</v>
      </c>
      <c r="K119" s="140" t="s">
        <v>78</v>
      </c>
      <c r="L119" s="140" t="s">
        <v>78</v>
      </c>
      <c r="M119" s="129" t="s">
        <v>78</v>
      </c>
      <c r="N119" s="129">
        <f t="shared" si="129"/>
        <v>29600</v>
      </c>
      <c r="O119" s="140" t="s">
        <v>78</v>
      </c>
      <c r="P119" s="140" t="s">
        <v>78</v>
      </c>
    </row>
    <row r="120" spans="1:16" s="23" customFormat="1" ht="27" customHeight="1">
      <c r="A120" s="332"/>
      <c r="B120" s="336"/>
      <c r="C120" s="229" t="s">
        <v>52</v>
      </c>
      <c r="D120" s="140">
        <v>6</v>
      </c>
      <c r="E120" s="140" t="s">
        <v>78</v>
      </c>
      <c r="F120" s="140" t="s">
        <v>78</v>
      </c>
      <c r="G120" s="140">
        <v>14500</v>
      </c>
      <c r="H120" s="140" t="s">
        <v>78</v>
      </c>
      <c r="I120" s="129" t="s">
        <v>78</v>
      </c>
      <c r="J120" s="140" t="s">
        <v>78</v>
      </c>
      <c r="K120" s="129">
        <f t="shared" ref="K120:K155" si="130">G120*150%</f>
        <v>21750</v>
      </c>
      <c r="L120" s="140" t="s">
        <v>78</v>
      </c>
      <c r="M120" s="129" t="s">
        <v>78</v>
      </c>
      <c r="N120" s="140" t="s">
        <v>78</v>
      </c>
      <c r="O120" s="129">
        <f t="shared" ref="O120:O155" si="131">G120*200%</f>
        <v>29000</v>
      </c>
      <c r="P120" s="140" t="s">
        <v>78</v>
      </c>
    </row>
    <row r="121" spans="1:16" s="23" customFormat="1">
      <c r="A121" s="335">
        <v>27</v>
      </c>
      <c r="B121" s="415" t="s">
        <v>284</v>
      </c>
      <c r="C121" s="335">
        <v>550200</v>
      </c>
      <c r="D121" s="141">
        <v>1</v>
      </c>
      <c r="E121" s="103">
        <v>26360</v>
      </c>
      <c r="F121" s="103">
        <v>26360</v>
      </c>
      <c r="G121" s="140" t="s">
        <v>78</v>
      </c>
      <c r="H121" s="140" t="s">
        <v>78</v>
      </c>
      <c r="I121" s="129">
        <f>E121*150%</f>
        <v>39540</v>
      </c>
      <c r="J121" s="129">
        <f>F121*150%</f>
        <v>39540</v>
      </c>
      <c r="K121" s="140" t="s">
        <v>78</v>
      </c>
      <c r="L121" s="140" t="s">
        <v>78</v>
      </c>
      <c r="M121" s="129">
        <f>E121*200%</f>
        <v>52720</v>
      </c>
      <c r="N121" s="129">
        <f>F121*200%</f>
        <v>52720</v>
      </c>
      <c r="O121" s="140" t="s">
        <v>78</v>
      </c>
      <c r="P121" s="140" t="s">
        <v>78</v>
      </c>
    </row>
    <row r="122" spans="1:16" s="23" customFormat="1">
      <c r="A122" s="335"/>
      <c r="B122" s="415"/>
      <c r="C122" s="335"/>
      <c r="D122" s="141">
        <v>2</v>
      </c>
      <c r="E122" s="129">
        <v>17900</v>
      </c>
      <c r="F122" s="129">
        <v>16100</v>
      </c>
      <c r="G122" s="140" t="s">
        <v>78</v>
      </c>
      <c r="H122" s="140" t="s">
        <v>78</v>
      </c>
      <c r="I122" s="129">
        <f t="shared" ref="I122" si="132">E122*150%</f>
        <v>26850</v>
      </c>
      <c r="J122" s="129">
        <f t="shared" ref="J122" si="133">F122*150%</f>
        <v>24150</v>
      </c>
      <c r="K122" s="140" t="s">
        <v>78</v>
      </c>
      <c r="L122" s="140" t="s">
        <v>78</v>
      </c>
      <c r="M122" s="129">
        <f t="shared" ref="M122" si="134">E122*200%</f>
        <v>35800</v>
      </c>
      <c r="N122" s="129">
        <f t="shared" ref="N122" si="135">F122*200%</f>
        <v>32200</v>
      </c>
      <c r="O122" s="140" t="s">
        <v>78</v>
      </c>
      <c r="P122" s="140" t="s">
        <v>78</v>
      </c>
    </row>
    <row r="123" spans="1:16" s="23" customFormat="1">
      <c r="A123" s="335"/>
      <c r="B123" s="415"/>
      <c r="C123" s="335"/>
      <c r="D123" s="141">
        <v>3</v>
      </c>
      <c r="E123" s="129">
        <v>17200</v>
      </c>
      <c r="F123" s="129">
        <v>15400</v>
      </c>
      <c r="G123" s="140" t="s">
        <v>78</v>
      </c>
      <c r="H123" s="140" t="s">
        <v>78</v>
      </c>
      <c r="I123" s="129">
        <f t="shared" ref="I123" si="136">E123*150%</f>
        <v>25800</v>
      </c>
      <c r="J123" s="129">
        <f t="shared" ref="J123" si="137">F123*150%</f>
        <v>23100</v>
      </c>
      <c r="K123" s="140" t="s">
        <v>78</v>
      </c>
      <c r="L123" s="140" t="s">
        <v>78</v>
      </c>
      <c r="M123" s="129">
        <f t="shared" ref="M123" si="138">E123*200%</f>
        <v>34400</v>
      </c>
      <c r="N123" s="129">
        <f t="shared" ref="N123" si="139">F123*200%</f>
        <v>30800</v>
      </c>
      <c r="O123" s="140" t="s">
        <v>78</v>
      </c>
      <c r="P123" s="140" t="s">
        <v>78</v>
      </c>
    </row>
    <row r="124" spans="1:16" s="23" customFormat="1">
      <c r="A124" s="335"/>
      <c r="B124" s="334"/>
      <c r="C124" s="335"/>
      <c r="D124" s="141">
        <v>4</v>
      </c>
      <c r="E124" s="129">
        <v>17200</v>
      </c>
      <c r="F124" s="129">
        <v>15100</v>
      </c>
      <c r="G124" s="140" t="s">
        <v>78</v>
      </c>
      <c r="H124" s="140" t="s">
        <v>78</v>
      </c>
      <c r="I124" s="129">
        <f t="shared" si="128"/>
        <v>25800</v>
      </c>
      <c r="J124" s="129">
        <f t="shared" si="128"/>
        <v>22650</v>
      </c>
      <c r="K124" s="140" t="s">
        <v>78</v>
      </c>
      <c r="L124" s="140" t="s">
        <v>78</v>
      </c>
      <c r="M124" s="129">
        <f t="shared" si="129"/>
        <v>34400</v>
      </c>
      <c r="N124" s="129">
        <f t="shared" si="129"/>
        <v>30200</v>
      </c>
      <c r="O124" s="140" t="s">
        <v>78</v>
      </c>
      <c r="P124" s="140" t="s">
        <v>78</v>
      </c>
    </row>
    <row r="125" spans="1:16" s="23" customFormat="1">
      <c r="A125" s="335"/>
      <c r="B125" s="334"/>
      <c r="C125" s="335"/>
      <c r="D125" s="141">
        <v>5</v>
      </c>
      <c r="E125" s="129" t="s">
        <v>78</v>
      </c>
      <c r="F125" s="129">
        <v>15100</v>
      </c>
      <c r="G125" s="140" t="s">
        <v>78</v>
      </c>
      <c r="H125" s="140" t="s">
        <v>78</v>
      </c>
      <c r="I125" s="129" t="s">
        <v>78</v>
      </c>
      <c r="J125" s="129">
        <f t="shared" si="128"/>
        <v>22650</v>
      </c>
      <c r="K125" s="140" t="s">
        <v>78</v>
      </c>
      <c r="L125" s="140" t="s">
        <v>78</v>
      </c>
      <c r="M125" s="129" t="s">
        <v>78</v>
      </c>
      <c r="N125" s="129">
        <f t="shared" si="129"/>
        <v>30200</v>
      </c>
      <c r="O125" s="140" t="s">
        <v>78</v>
      </c>
      <c r="P125" s="140" t="s">
        <v>78</v>
      </c>
    </row>
    <row r="126" spans="1:16" s="23" customFormat="1">
      <c r="A126" s="335"/>
      <c r="B126" s="334"/>
      <c r="C126" s="140">
        <v>540203</v>
      </c>
      <c r="D126" s="56">
        <v>6</v>
      </c>
      <c r="E126" s="140" t="s">
        <v>78</v>
      </c>
      <c r="F126" s="140" t="s">
        <v>78</v>
      </c>
      <c r="G126" s="140">
        <v>15000</v>
      </c>
      <c r="H126" s="140" t="s">
        <v>78</v>
      </c>
      <c r="I126" s="129" t="s">
        <v>78</v>
      </c>
      <c r="J126" s="140" t="s">
        <v>78</v>
      </c>
      <c r="K126" s="129">
        <f t="shared" si="130"/>
        <v>22500</v>
      </c>
      <c r="L126" s="140" t="s">
        <v>78</v>
      </c>
      <c r="M126" s="129" t="s">
        <v>78</v>
      </c>
      <c r="N126" s="140" t="s">
        <v>78</v>
      </c>
      <c r="O126" s="129">
        <f t="shared" si="131"/>
        <v>30000</v>
      </c>
      <c r="P126" s="140" t="s">
        <v>78</v>
      </c>
    </row>
    <row r="127" spans="1:16" s="23" customFormat="1">
      <c r="A127" s="322">
        <v>28</v>
      </c>
      <c r="B127" s="320" t="s">
        <v>145</v>
      </c>
      <c r="C127" s="322">
        <v>710200</v>
      </c>
      <c r="D127" s="129">
        <v>1</v>
      </c>
      <c r="E127" s="103">
        <v>31632</v>
      </c>
      <c r="F127" s="103">
        <v>31632</v>
      </c>
      <c r="G127" s="140" t="s">
        <v>78</v>
      </c>
      <c r="H127" s="140" t="s">
        <v>78</v>
      </c>
      <c r="I127" s="129">
        <f>E127*150%</f>
        <v>47448</v>
      </c>
      <c r="J127" s="129">
        <f>F127*150%</f>
        <v>47448</v>
      </c>
      <c r="K127" s="140" t="s">
        <v>78</v>
      </c>
      <c r="L127" s="140" t="s">
        <v>78</v>
      </c>
      <c r="M127" s="129">
        <f>E127*200%</f>
        <v>63264</v>
      </c>
      <c r="N127" s="129">
        <f>F127*200%</f>
        <v>63264</v>
      </c>
      <c r="O127" s="140" t="s">
        <v>78</v>
      </c>
      <c r="P127" s="140" t="s">
        <v>78</v>
      </c>
    </row>
    <row r="128" spans="1:16" s="23" customFormat="1">
      <c r="A128" s="332"/>
      <c r="B128" s="336"/>
      <c r="C128" s="332"/>
      <c r="D128" s="129">
        <v>2</v>
      </c>
      <c r="E128" s="129">
        <v>18400</v>
      </c>
      <c r="F128" s="129">
        <v>16600</v>
      </c>
      <c r="G128" s="140" t="s">
        <v>78</v>
      </c>
      <c r="H128" s="140" t="s">
        <v>78</v>
      </c>
      <c r="I128" s="129">
        <f t="shared" ref="I128" si="140">E128*150%</f>
        <v>27600</v>
      </c>
      <c r="J128" s="129">
        <f t="shared" ref="J128" si="141">F128*150%</f>
        <v>24900</v>
      </c>
      <c r="K128" s="140" t="s">
        <v>78</v>
      </c>
      <c r="L128" s="140" t="s">
        <v>78</v>
      </c>
      <c r="M128" s="129">
        <f t="shared" ref="M128" si="142">E128*200%</f>
        <v>36800</v>
      </c>
      <c r="N128" s="129">
        <f t="shared" ref="N128" si="143">F128*200%</f>
        <v>33200</v>
      </c>
      <c r="O128" s="140" t="s">
        <v>78</v>
      </c>
      <c r="P128" s="140" t="s">
        <v>78</v>
      </c>
    </row>
    <row r="129" spans="1:16" s="23" customFormat="1">
      <c r="A129" s="332"/>
      <c r="B129" s="336"/>
      <c r="C129" s="332"/>
      <c r="D129" s="129">
        <v>3</v>
      </c>
      <c r="E129" s="129">
        <v>16900</v>
      </c>
      <c r="F129" s="129">
        <v>15100</v>
      </c>
      <c r="G129" s="140" t="s">
        <v>78</v>
      </c>
      <c r="H129" s="140" t="s">
        <v>78</v>
      </c>
      <c r="I129" s="129">
        <f t="shared" ref="I129" si="144">E129*150%</f>
        <v>25350</v>
      </c>
      <c r="J129" s="129">
        <f t="shared" ref="J129" si="145">F129*150%</f>
        <v>22650</v>
      </c>
      <c r="K129" s="140" t="s">
        <v>78</v>
      </c>
      <c r="L129" s="140" t="s">
        <v>78</v>
      </c>
      <c r="M129" s="129">
        <f t="shared" ref="M129" si="146">E129*200%</f>
        <v>33800</v>
      </c>
      <c r="N129" s="129">
        <f t="shared" ref="N129" si="147">F129*200%</f>
        <v>30200</v>
      </c>
      <c r="O129" s="140" t="s">
        <v>78</v>
      </c>
      <c r="P129" s="140" t="s">
        <v>78</v>
      </c>
    </row>
    <row r="130" spans="1:16" s="23" customFormat="1" ht="12.75" customHeight="1">
      <c r="A130" s="332"/>
      <c r="B130" s="336"/>
      <c r="C130" s="332"/>
      <c r="D130" s="129">
        <v>4</v>
      </c>
      <c r="E130" s="129">
        <v>16600</v>
      </c>
      <c r="F130" s="129">
        <v>14800</v>
      </c>
      <c r="G130" s="140" t="s">
        <v>78</v>
      </c>
      <c r="H130" s="140" t="s">
        <v>78</v>
      </c>
      <c r="I130" s="129">
        <f t="shared" si="128"/>
        <v>24900</v>
      </c>
      <c r="J130" s="129">
        <f t="shared" si="128"/>
        <v>22200</v>
      </c>
      <c r="K130" s="140" t="s">
        <v>78</v>
      </c>
      <c r="L130" s="140" t="s">
        <v>78</v>
      </c>
      <c r="M130" s="129">
        <f t="shared" si="129"/>
        <v>33200</v>
      </c>
      <c r="N130" s="129">
        <f t="shared" si="129"/>
        <v>29600</v>
      </c>
      <c r="O130" s="140" t="s">
        <v>78</v>
      </c>
      <c r="P130" s="140" t="s">
        <v>78</v>
      </c>
    </row>
    <row r="131" spans="1:16" s="23" customFormat="1">
      <c r="A131" s="332"/>
      <c r="B131" s="336"/>
      <c r="C131" s="323"/>
      <c r="D131" s="129">
        <v>5</v>
      </c>
      <c r="E131" s="129" t="s">
        <v>78</v>
      </c>
      <c r="F131" s="129">
        <v>14800</v>
      </c>
      <c r="G131" s="140" t="s">
        <v>78</v>
      </c>
      <c r="H131" s="140" t="s">
        <v>78</v>
      </c>
      <c r="I131" s="129" t="s">
        <v>78</v>
      </c>
      <c r="J131" s="129">
        <f t="shared" si="128"/>
        <v>22200</v>
      </c>
      <c r="K131" s="140" t="s">
        <v>78</v>
      </c>
      <c r="L131" s="140" t="s">
        <v>78</v>
      </c>
      <c r="M131" s="129" t="s">
        <v>78</v>
      </c>
      <c r="N131" s="129">
        <f t="shared" si="129"/>
        <v>29600</v>
      </c>
      <c r="O131" s="140" t="s">
        <v>78</v>
      </c>
      <c r="P131" s="140" t="s">
        <v>78</v>
      </c>
    </row>
    <row r="132" spans="1:16" s="23" customFormat="1" ht="24.75" customHeight="1">
      <c r="A132" s="332"/>
      <c r="B132" s="336"/>
      <c r="C132" s="140" t="s">
        <v>51</v>
      </c>
      <c r="D132" s="140">
        <v>6</v>
      </c>
      <c r="E132" s="140" t="s">
        <v>78</v>
      </c>
      <c r="F132" s="140" t="s">
        <v>78</v>
      </c>
      <c r="G132" s="140">
        <v>14500</v>
      </c>
      <c r="H132" s="140" t="s">
        <v>78</v>
      </c>
      <c r="I132" s="129" t="s">
        <v>78</v>
      </c>
      <c r="J132" s="140" t="s">
        <v>78</v>
      </c>
      <c r="K132" s="129">
        <f t="shared" si="130"/>
        <v>21750</v>
      </c>
      <c r="L132" s="140" t="s">
        <v>78</v>
      </c>
      <c r="M132" s="129" t="s">
        <v>78</v>
      </c>
      <c r="N132" s="140" t="s">
        <v>78</v>
      </c>
      <c r="O132" s="129">
        <f t="shared" si="131"/>
        <v>29000</v>
      </c>
      <c r="P132" s="140" t="s">
        <v>78</v>
      </c>
    </row>
    <row r="133" spans="1:16" s="23" customFormat="1">
      <c r="A133" s="335">
        <v>29</v>
      </c>
      <c r="B133" s="334" t="s">
        <v>222</v>
      </c>
      <c r="C133" s="335">
        <v>550200</v>
      </c>
      <c r="D133" s="141">
        <v>1</v>
      </c>
      <c r="E133" s="103">
        <v>26360</v>
      </c>
      <c r="F133" s="103">
        <v>26360</v>
      </c>
      <c r="G133" s="140" t="s">
        <v>78</v>
      </c>
      <c r="H133" s="140" t="s">
        <v>78</v>
      </c>
      <c r="I133" s="129">
        <f>E133*150%</f>
        <v>39540</v>
      </c>
      <c r="J133" s="129">
        <f>F133*150%</f>
        <v>39540</v>
      </c>
      <c r="K133" s="140" t="s">
        <v>78</v>
      </c>
      <c r="L133" s="140" t="s">
        <v>78</v>
      </c>
      <c r="M133" s="129">
        <f>E133*200%</f>
        <v>52720</v>
      </c>
      <c r="N133" s="129">
        <f>F133*200%</f>
        <v>52720</v>
      </c>
      <c r="O133" s="140" t="s">
        <v>78</v>
      </c>
      <c r="P133" s="140" t="s">
        <v>78</v>
      </c>
    </row>
    <row r="134" spans="1:16" s="23" customFormat="1">
      <c r="A134" s="335"/>
      <c r="B134" s="334"/>
      <c r="C134" s="335"/>
      <c r="D134" s="141">
        <v>2</v>
      </c>
      <c r="E134" s="129">
        <v>17900</v>
      </c>
      <c r="F134" s="129">
        <v>16600</v>
      </c>
      <c r="G134" s="140" t="s">
        <v>78</v>
      </c>
      <c r="H134" s="140" t="s">
        <v>78</v>
      </c>
      <c r="I134" s="129">
        <f t="shared" ref="I134" si="148">E134*150%</f>
        <v>26850</v>
      </c>
      <c r="J134" s="129">
        <f t="shared" ref="J134" si="149">F134*150%</f>
        <v>24900</v>
      </c>
      <c r="K134" s="140" t="s">
        <v>78</v>
      </c>
      <c r="L134" s="140" t="s">
        <v>78</v>
      </c>
      <c r="M134" s="129">
        <f t="shared" ref="M134" si="150">E134*200%</f>
        <v>35800</v>
      </c>
      <c r="N134" s="129">
        <f t="shared" ref="N134" si="151">F134*200%</f>
        <v>33200</v>
      </c>
      <c r="O134" s="140" t="s">
        <v>78</v>
      </c>
      <c r="P134" s="140" t="s">
        <v>78</v>
      </c>
    </row>
    <row r="135" spans="1:16" s="23" customFormat="1">
      <c r="A135" s="335"/>
      <c r="B135" s="334"/>
      <c r="C135" s="335"/>
      <c r="D135" s="141">
        <v>3</v>
      </c>
      <c r="E135" s="129">
        <v>16900</v>
      </c>
      <c r="F135" s="129">
        <v>15100</v>
      </c>
      <c r="G135" s="140" t="s">
        <v>78</v>
      </c>
      <c r="H135" s="140" t="s">
        <v>78</v>
      </c>
      <c r="I135" s="129">
        <f t="shared" ref="I135" si="152">E135*150%</f>
        <v>25350</v>
      </c>
      <c r="J135" s="129">
        <f t="shared" ref="J135" si="153">F135*150%</f>
        <v>22650</v>
      </c>
      <c r="K135" s="140" t="s">
        <v>78</v>
      </c>
      <c r="L135" s="140" t="s">
        <v>78</v>
      </c>
      <c r="M135" s="129">
        <f t="shared" ref="M135" si="154">E135*200%</f>
        <v>33800</v>
      </c>
      <c r="N135" s="129">
        <f t="shared" ref="N135" si="155">F135*200%</f>
        <v>30200</v>
      </c>
      <c r="O135" s="140" t="s">
        <v>78</v>
      </c>
      <c r="P135" s="140" t="s">
        <v>78</v>
      </c>
    </row>
    <row r="136" spans="1:16" s="23" customFormat="1" ht="12.75" customHeight="1">
      <c r="A136" s="335"/>
      <c r="B136" s="334"/>
      <c r="C136" s="335"/>
      <c r="D136" s="141">
        <v>4</v>
      </c>
      <c r="E136" s="129">
        <v>16600</v>
      </c>
      <c r="F136" s="129">
        <v>14800</v>
      </c>
      <c r="G136" s="140" t="s">
        <v>78</v>
      </c>
      <c r="H136" s="140" t="s">
        <v>78</v>
      </c>
      <c r="I136" s="129">
        <f t="shared" ref="I136:J137" si="156">E136*150%</f>
        <v>24900</v>
      </c>
      <c r="J136" s="129">
        <f t="shared" si="156"/>
        <v>22200</v>
      </c>
      <c r="K136" s="140" t="s">
        <v>78</v>
      </c>
      <c r="L136" s="140" t="s">
        <v>78</v>
      </c>
      <c r="M136" s="129">
        <f t="shared" ref="M136:N137" si="157">E136*200%</f>
        <v>33200</v>
      </c>
      <c r="N136" s="129">
        <f t="shared" si="157"/>
        <v>29600</v>
      </c>
      <c r="O136" s="140" t="s">
        <v>78</v>
      </c>
      <c r="P136" s="140" t="s">
        <v>78</v>
      </c>
    </row>
    <row r="137" spans="1:16" s="23" customFormat="1">
      <c r="A137" s="335"/>
      <c r="B137" s="334"/>
      <c r="C137" s="335"/>
      <c r="D137" s="141">
        <v>5</v>
      </c>
      <c r="E137" s="129" t="s">
        <v>78</v>
      </c>
      <c r="F137" s="129">
        <v>14800</v>
      </c>
      <c r="G137" s="140" t="s">
        <v>78</v>
      </c>
      <c r="H137" s="140" t="s">
        <v>78</v>
      </c>
      <c r="I137" s="129" t="s">
        <v>78</v>
      </c>
      <c r="J137" s="129">
        <f t="shared" si="156"/>
        <v>22200</v>
      </c>
      <c r="K137" s="140" t="s">
        <v>78</v>
      </c>
      <c r="L137" s="140" t="s">
        <v>78</v>
      </c>
      <c r="M137" s="129" t="s">
        <v>78</v>
      </c>
      <c r="N137" s="129">
        <f t="shared" si="157"/>
        <v>29600</v>
      </c>
      <c r="O137" s="140" t="s">
        <v>78</v>
      </c>
      <c r="P137" s="140" t="s">
        <v>78</v>
      </c>
    </row>
    <row r="138" spans="1:16" s="23" customFormat="1">
      <c r="A138" s="322">
        <v>30</v>
      </c>
      <c r="B138" s="320" t="s">
        <v>13</v>
      </c>
      <c r="C138" s="322">
        <v>510100</v>
      </c>
      <c r="D138" s="129">
        <v>1</v>
      </c>
      <c r="E138" s="103">
        <v>26360</v>
      </c>
      <c r="F138" s="103">
        <v>26360</v>
      </c>
      <c r="G138" s="140" t="s">
        <v>78</v>
      </c>
      <c r="H138" s="140" t="s">
        <v>78</v>
      </c>
      <c r="I138" s="129">
        <f>E138*150%</f>
        <v>39540</v>
      </c>
      <c r="J138" s="129">
        <f>F138*150%</f>
        <v>39540</v>
      </c>
      <c r="K138" s="140" t="s">
        <v>78</v>
      </c>
      <c r="L138" s="140" t="s">
        <v>78</v>
      </c>
      <c r="M138" s="129">
        <f>E138*200%</f>
        <v>52720</v>
      </c>
      <c r="N138" s="129">
        <f>F138*200%</f>
        <v>52720</v>
      </c>
      <c r="O138" s="140" t="s">
        <v>78</v>
      </c>
      <c r="P138" s="140" t="s">
        <v>78</v>
      </c>
    </row>
    <row r="139" spans="1:16" s="23" customFormat="1">
      <c r="A139" s="332"/>
      <c r="B139" s="336"/>
      <c r="C139" s="332"/>
      <c r="D139" s="129">
        <v>2</v>
      </c>
      <c r="E139" s="129">
        <v>17900</v>
      </c>
      <c r="F139" s="129">
        <v>16100</v>
      </c>
      <c r="G139" s="140" t="s">
        <v>78</v>
      </c>
      <c r="H139" s="140" t="s">
        <v>78</v>
      </c>
      <c r="I139" s="129">
        <f t="shared" ref="I139" si="158">E139*150%</f>
        <v>26850</v>
      </c>
      <c r="J139" s="129">
        <f t="shared" ref="J139" si="159">F139*150%</f>
        <v>24150</v>
      </c>
      <c r="K139" s="140" t="s">
        <v>78</v>
      </c>
      <c r="L139" s="140" t="s">
        <v>78</v>
      </c>
      <c r="M139" s="129">
        <f t="shared" ref="M139" si="160">E139*200%</f>
        <v>35800</v>
      </c>
      <c r="N139" s="129">
        <f t="shared" ref="N139" si="161">F139*200%</f>
        <v>32200</v>
      </c>
      <c r="O139" s="140" t="s">
        <v>78</v>
      </c>
      <c r="P139" s="140" t="s">
        <v>78</v>
      </c>
    </row>
    <row r="140" spans="1:16" s="23" customFormat="1">
      <c r="A140" s="332"/>
      <c r="B140" s="336"/>
      <c r="C140" s="332"/>
      <c r="D140" s="129">
        <v>3</v>
      </c>
      <c r="E140" s="129">
        <v>17200</v>
      </c>
      <c r="F140" s="129">
        <v>15400</v>
      </c>
      <c r="G140" s="140" t="s">
        <v>78</v>
      </c>
      <c r="H140" s="140" t="s">
        <v>78</v>
      </c>
      <c r="I140" s="129">
        <f t="shared" ref="I140" si="162">E140*150%</f>
        <v>25800</v>
      </c>
      <c r="J140" s="129">
        <f t="shared" ref="J140" si="163">F140*150%</f>
        <v>23100</v>
      </c>
      <c r="K140" s="140" t="s">
        <v>78</v>
      </c>
      <c r="L140" s="140" t="s">
        <v>78</v>
      </c>
      <c r="M140" s="129">
        <f t="shared" ref="M140" si="164">E140*200%</f>
        <v>34400</v>
      </c>
      <c r="N140" s="129">
        <f t="shared" ref="N140" si="165">F140*200%</f>
        <v>30800</v>
      </c>
      <c r="O140" s="140" t="s">
        <v>78</v>
      </c>
      <c r="P140" s="140" t="s">
        <v>78</v>
      </c>
    </row>
    <row r="141" spans="1:16" s="23" customFormat="1">
      <c r="A141" s="332"/>
      <c r="B141" s="336"/>
      <c r="C141" s="332"/>
      <c r="D141" s="129">
        <v>4</v>
      </c>
      <c r="E141" s="129">
        <v>16600</v>
      </c>
      <c r="F141" s="129">
        <v>14800</v>
      </c>
      <c r="G141" s="140" t="s">
        <v>78</v>
      </c>
      <c r="H141" s="140" t="s">
        <v>78</v>
      </c>
      <c r="I141" s="129">
        <f t="shared" si="128"/>
        <v>24900</v>
      </c>
      <c r="J141" s="129">
        <f t="shared" si="128"/>
        <v>22200</v>
      </c>
      <c r="K141" s="140" t="s">
        <v>78</v>
      </c>
      <c r="L141" s="140" t="s">
        <v>78</v>
      </c>
      <c r="M141" s="129">
        <f t="shared" si="129"/>
        <v>33200</v>
      </c>
      <c r="N141" s="129">
        <f t="shared" si="129"/>
        <v>29600</v>
      </c>
      <c r="O141" s="140" t="s">
        <v>78</v>
      </c>
      <c r="P141" s="140" t="s">
        <v>78</v>
      </c>
    </row>
    <row r="142" spans="1:16" s="23" customFormat="1">
      <c r="A142" s="332"/>
      <c r="B142" s="336"/>
      <c r="C142" s="323"/>
      <c r="D142" s="129">
        <v>5</v>
      </c>
      <c r="E142" s="129" t="s">
        <v>78</v>
      </c>
      <c r="F142" s="129">
        <v>14800</v>
      </c>
      <c r="G142" s="140" t="s">
        <v>78</v>
      </c>
      <c r="H142" s="140" t="s">
        <v>78</v>
      </c>
      <c r="I142" s="129" t="s">
        <v>78</v>
      </c>
      <c r="J142" s="129">
        <f t="shared" si="128"/>
        <v>22200</v>
      </c>
      <c r="K142" s="140" t="s">
        <v>78</v>
      </c>
      <c r="L142" s="140" t="s">
        <v>78</v>
      </c>
      <c r="M142" s="129" t="s">
        <v>78</v>
      </c>
      <c r="N142" s="129">
        <f t="shared" si="129"/>
        <v>29600</v>
      </c>
      <c r="O142" s="140" t="s">
        <v>78</v>
      </c>
      <c r="P142" s="140" t="s">
        <v>78</v>
      </c>
    </row>
    <row r="143" spans="1:16" s="23" customFormat="1">
      <c r="A143" s="332"/>
      <c r="B143" s="336"/>
      <c r="C143" s="140">
        <v>540201</v>
      </c>
      <c r="D143" s="140">
        <v>6</v>
      </c>
      <c r="E143" s="316" t="s">
        <v>78</v>
      </c>
      <c r="F143" s="140" t="s">
        <v>78</v>
      </c>
      <c r="G143" s="140">
        <v>14500</v>
      </c>
      <c r="H143" s="140" t="s">
        <v>78</v>
      </c>
      <c r="I143" s="315" t="s">
        <v>78</v>
      </c>
      <c r="J143" s="140" t="s">
        <v>78</v>
      </c>
      <c r="K143" s="129">
        <f t="shared" si="130"/>
        <v>21750</v>
      </c>
      <c r="L143" s="140" t="s">
        <v>78</v>
      </c>
      <c r="M143" s="315" t="s">
        <v>78</v>
      </c>
      <c r="N143" s="140" t="s">
        <v>78</v>
      </c>
      <c r="O143" s="129">
        <f t="shared" si="131"/>
        <v>29000</v>
      </c>
      <c r="P143" s="140" t="s">
        <v>78</v>
      </c>
    </row>
    <row r="144" spans="1:16" s="23" customFormat="1">
      <c r="A144" s="335">
        <v>31</v>
      </c>
      <c r="B144" s="334" t="s">
        <v>286</v>
      </c>
      <c r="C144" s="335">
        <v>710100</v>
      </c>
      <c r="D144" s="141">
        <v>1</v>
      </c>
      <c r="E144" s="103">
        <v>31632</v>
      </c>
      <c r="F144" s="103">
        <v>31632</v>
      </c>
      <c r="G144" s="140" t="s">
        <v>78</v>
      </c>
      <c r="H144" s="140" t="s">
        <v>78</v>
      </c>
      <c r="I144" s="129">
        <f>E144*150%</f>
        <v>47448</v>
      </c>
      <c r="J144" s="129">
        <f>F144*150%</f>
        <v>47448</v>
      </c>
      <c r="K144" s="140" t="s">
        <v>78</v>
      </c>
      <c r="L144" s="140" t="s">
        <v>78</v>
      </c>
      <c r="M144" s="129">
        <f>E144*200%</f>
        <v>63264</v>
      </c>
      <c r="N144" s="129">
        <f>F144*200%</f>
        <v>63264</v>
      </c>
      <c r="O144" s="140" t="s">
        <v>78</v>
      </c>
      <c r="P144" s="140" t="s">
        <v>78</v>
      </c>
    </row>
    <row r="145" spans="1:16" s="23" customFormat="1">
      <c r="A145" s="335"/>
      <c r="B145" s="334"/>
      <c r="C145" s="335"/>
      <c r="D145" s="141">
        <v>2</v>
      </c>
      <c r="E145" s="129">
        <v>22600</v>
      </c>
      <c r="F145" s="129">
        <v>19000</v>
      </c>
      <c r="G145" s="140" t="s">
        <v>78</v>
      </c>
      <c r="H145" s="140" t="s">
        <v>78</v>
      </c>
      <c r="I145" s="129">
        <f t="shared" ref="I145" si="166">E145*150%</f>
        <v>33900</v>
      </c>
      <c r="J145" s="129">
        <f t="shared" ref="J145" si="167">F145*150%</f>
        <v>28500</v>
      </c>
      <c r="K145" s="140" t="s">
        <v>78</v>
      </c>
      <c r="L145" s="140" t="s">
        <v>78</v>
      </c>
      <c r="M145" s="129">
        <f t="shared" ref="M145" si="168">E145*200%</f>
        <v>45200</v>
      </c>
      <c r="N145" s="129">
        <f t="shared" ref="N145" si="169">F145*200%</f>
        <v>38000</v>
      </c>
      <c r="O145" s="140" t="s">
        <v>78</v>
      </c>
      <c r="P145" s="140" t="s">
        <v>78</v>
      </c>
    </row>
    <row r="146" spans="1:16" s="23" customFormat="1">
      <c r="A146" s="335"/>
      <c r="B146" s="334"/>
      <c r="C146" s="335"/>
      <c r="D146" s="141">
        <v>3</v>
      </c>
      <c r="E146" s="129">
        <v>22000</v>
      </c>
      <c r="F146" s="129">
        <v>18300</v>
      </c>
      <c r="G146" s="140" t="s">
        <v>78</v>
      </c>
      <c r="H146" s="140" t="s">
        <v>78</v>
      </c>
      <c r="I146" s="129">
        <f t="shared" ref="I146" si="170">E146*150%</f>
        <v>33000</v>
      </c>
      <c r="J146" s="129">
        <f t="shared" ref="J146" si="171">F146*150%</f>
        <v>27450</v>
      </c>
      <c r="K146" s="140" t="s">
        <v>78</v>
      </c>
      <c r="L146" s="140" t="s">
        <v>78</v>
      </c>
      <c r="M146" s="129">
        <f t="shared" ref="M146" si="172">E146*200%</f>
        <v>44000</v>
      </c>
      <c r="N146" s="129">
        <f t="shared" ref="N146" si="173">F146*200%</f>
        <v>36600</v>
      </c>
      <c r="O146" s="140" t="s">
        <v>78</v>
      </c>
      <c r="P146" s="140" t="s">
        <v>78</v>
      </c>
    </row>
    <row r="147" spans="1:16" s="23" customFormat="1" ht="12.75" customHeight="1">
      <c r="A147" s="335"/>
      <c r="B147" s="334"/>
      <c r="C147" s="335"/>
      <c r="D147" s="141">
        <v>4</v>
      </c>
      <c r="E147" s="129">
        <v>21000</v>
      </c>
      <c r="F147" s="129">
        <v>18000</v>
      </c>
      <c r="G147" s="140" t="s">
        <v>78</v>
      </c>
      <c r="H147" s="140" t="s">
        <v>78</v>
      </c>
      <c r="I147" s="129">
        <f t="shared" si="128"/>
        <v>31500</v>
      </c>
      <c r="J147" s="129">
        <f t="shared" si="128"/>
        <v>27000</v>
      </c>
      <c r="K147" s="140" t="s">
        <v>78</v>
      </c>
      <c r="L147" s="140" t="s">
        <v>78</v>
      </c>
      <c r="M147" s="129">
        <f t="shared" si="129"/>
        <v>42000</v>
      </c>
      <c r="N147" s="129">
        <f t="shared" si="129"/>
        <v>36000</v>
      </c>
      <c r="O147" s="140" t="s">
        <v>78</v>
      </c>
      <c r="P147" s="140" t="s">
        <v>78</v>
      </c>
    </row>
    <row r="148" spans="1:16" s="23" customFormat="1">
      <c r="A148" s="335"/>
      <c r="B148" s="334"/>
      <c r="C148" s="335"/>
      <c r="D148" s="141">
        <v>5</v>
      </c>
      <c r="E148" s="129" t="s">
        <v>78</v>
      </c>
      <c r="F148" s="129">
        <v>17800</v>
      </c>
      <c r="G148" s="140" t="s">
        <v>78</v>
      </c>
      <c r="H148" s="140" t="s">
        <v>78</v>
      </c>
      <c r="I148" s="129" t="s">
        <v>78</v>
      </c>
      <c r="J148" s="129">
        <f t="shared" si="128"/>
        <v>26700</v>
      </c>
      <c r="K148" s="140" t="s">
        <v>78</v>
      </c>
      <c r="L148" s="140" t="s">
        <v>78</v>
      </c>
      <c r="M148" s="129" t="s">
        <v>78</v>
      </c>
      <c r="N148" s="129">
        <f t="shared" si="129"/>
        <v>35600</v>
      </c>
      <c r="O148" s="140" t="s">
        <v>78</v>
      </c>
      <c r="P148" s="140" t="s">
        <v>78</v>
      </c>
    </row>
    <row r="149" spans="1:16" s="23" customFormat="1" ht="24" customHeight="1">
      <c r="A149" s="335"/>
      <c r="B149" s="334"/>
      <c r="C149" s="140" t="s">
        <v>53</v>
      </c>
      <c r="D149" s="56">
        <v>6</v>
      </c>
      <c r="E149" s="140" t="s">
        <v>78</v>
      </c>
      <c r="F149" s="140" t="s">
        <v>78</v>
      </c>
      <c r="G149" s="140">
        <v>16300</v>
      </c>
      <c r="H149" s="140" t="s">
        <v>78</v>
      </c>
      <c r="I149" s="129" t="s">
        <v>78</v>
      </c>
      <c r="J149" s="140" t="s">
        <v>78</v>
      </c>
      <c r="K149" s="129">
        <f t="shared" si="130"/>
        <v>24450</v>
      </c>
      <c r="L149" s="140" t="s">
        <v>78</v>
      </c>
      <c r="M149" s="129" t="s">
        <v>78</v>
      </c>
      <c r="N149" s="140" t="s">
        <v>78</v>
      </c>
      <c r="O149" s="129">
        <f t="shared" si="131"/>
        <v>32600</v>
      </c>
      <c r="P149" s="140" t="s">
        <v>78</v>
      </c>
    </row>
    <row r="150" spans="1:16" s="23" customFormat="1">
      <c r="A150" s="322">
        <v>32</v>
      </c>
      <c r="B150" s="320" t="s">
        <v>146</v>
      </c>
      <c r="C150" s="322">
        <v>710300</v>
      </c>
      <c r="D150" s="129">
        <v>1</v>
      </c>
      <c r="E150" s="103">
        <v>31632</v>
      </c>
      <c r="F150" s="103">
        <v>31632</v>
      </c>
      <c r="G150" s="140" t="s">
        <v>78</v>
      </c>
      <c r="H150" s="140" t="s">
        <v>78</v>
      </c>
      <c r="I150" s="129">
        <f>E150*150%</f>
        <v>47448</v>
      </c>
      <c r="J150" s="129">
        <f>F150*150%</f>
        <v>47448</v>
      </c>
      <c r="K150" s="140" t="s">
        <v>78</v>
      </c>
      <c r="L150" s="140" t="s">
        <v>78</v>
      </c>
      <c r="M150" s="129">
        <f>E150*200%</f>
        <v>63264</v>
      </c>
      <c r="N150" s="129">
        <f>F150*200%</f>
        <v>63264</v>
      </c>
      <c r="O150" s="140" t="s">
        <v>78</v>
      </c>
      <c r="P150" s="140" t="s">
        <v>78</v>
      </c>
    </row>
    <row r="151" spans="1:16" s="23" customFormat="1">
      <c r="A151" s="332"/>
      <c r="B151" s="336"/>
      <c r="C151" s="332"/>
      <c r="D151" s="129">
        <v>2</v>
      </c>
      <c r="E151" s="129">
        <v>19600</v>
      </c>
      <c r="F151" s="129">
        <v>17500</v>
      </c>
      <c r="G151" s="140" t="s">
        <v>78</v>
      </c>
      <c r="H151" s="140" t="s">
        <v>78</v>
      </c>
      <c r="I151" s="129">
        <f t="shared" ref="I151" si="174">E151*150%</f>
        <v>29400</v>
      </c>
      <c r="J151" s="129">
        <f t="shared" ref="J151" si="175">F151*150%</f>
        <v>26250</v>
      </c>
      <c r="K151" s="140" t="s">
        <v>78</v>
      </c>
      <c r="L151" s="140" t="s">
        <v>78</v>
      </c>
      <c r="M151" s="129">
        <f t="shared" ref="M151" si="176">E151*200%</f>
        <v>39200</v>
      </c>
      <c r="N151" s="129">
        <f t="shared" ref="N151" si="177">F151*200%</f>
        <v>35000</v>
      </c>
      <c r="O151" s="140" t="s">
        <v>78</v>
      </c>
      <c r="P151" s="140" t="s">
        <v>78</v>
      </c>
    </row>
    <row r="152" spans="1:16" s="23" customFormat="1">
      <c r="A152" s="332"/>
      <c r="B152" s="336"/>
      <c r="C152" s="332"/>
      <c r="D152" s="129">
        <v>3</v>
      </c>
      <c r="E152" s="129">
        <v>19000</v>
      </c>
      <c r="F152" s="129">
        <v>16900</v>
      </c>
      <c r="G152" s="140" t="s">
        <v>78</v>
      </c>
      <c r="H152" s="140" t="s">
        <v>78</v>
      </c>
      <c r="I152" s="129">
        <f t="shared" ref="I152" si="178">E152*150%</f>
        <v>28500</v>
      </c>
      <c r="J152" s="129">
        <f t="shared" ref="J152" si="179">F152*150%</f>
        <v>25350</v>
      </c>
      <c r="K152" s="140" t="s">
        <v>78</v>
      </c>
      <c r="L152" s="140" t="s">
        <v>78</v>
      </c>
      <c r="M152" s="129">
        <f t="shared" ref="M152" si="180">E152*200%</f>
        <v>38000</v>
      </c>
      <c r="N152" s="129">
        <f t="shared" ref="N152" si="181">F152*200%</f>
        <v>33800</v>
      </c>
      <c r="O152" s="140" t="s">
        <v>78</v>
      </c>
      <c r="P152" s="140" t="s">
        <v>78</v>
      </c>
    </row>
    <row r="153" spans="1:16" s="23" customFormat="1">
      <c r="A153" s="332"/>
      <c r="B153" s="336"/>
      <c r="C153" s="332"/>
      <c r="D153" s="129">
        <v>4</v>
      </c>
      <c r="E153" s="129">
        <v>18700</v>
      </c>
      <c r="F153" s="129">
        <v>16600</v>
      </c>
      <c r="G153" s="140" t="s">
        <v>78</v>
      </c>
      <c r="H153" s="140" t="s">
        <v>78</v>
      </c>
      <c r="I153" s="129">
        <f t="shared" si="128"/>
        <v>28050</v>
      </c>
      <c r="J153" s="129">
        <f t="shared" si="128"/>
        <v>24900</v>
      </c>
      <c r="K153" s="140" t="s">
        <v>78</v>
      </c>
      <c r="L153" s="140" t="s">
        <v>78</v>
      </c>
      <c r="M153" s="129">
        <f t="shared" si="129"/>
        <v>37400</v>
      </c>
      <c r="N153" s="129">
        <f t="shared" si="129"/>
        <v>33200</v>
      </c>
      <c r="O153" s="140" t="s">
        <v>78</v>
      </c>
      <c r="P153" s="140" t="s">
        <v>78</v>
      </c>
    </row>
    <row r="154" spans="1:16" s="23" customFormat="1">
      <c r="A154" s="332"/>
      <c r="B154" s="336"/>
      <c r="C154" s="323"/>
      <c r="D154" s="129">
        <v>5</v>
      </c>
      <c r="E154" s="129" t="s">
        <v>78</v>
      </c>
      <c r="F154" s="129">
        <v>16600</v>
      </c>
      <c r="G154" s="140" t="s">
        <v>78</v>
      </c>
      <c r="H154" s="140" t="s">
        <v>78</v>
      </c>
      <c r="I154" s="129" t="s">
        <v>78</v>
      </c>
      <c r="J154" s="129">
        <f t="shared" si="128"/>
        <v>24900</v>
      </c>
      <c r="K154" s="140" t="s">
        <v>78</v>
      </c>
      <c r="L154" s="140" t="s">
        <v>78</v>
      </c>
      <c r="M154" s="129" t="s">
        <v>78</v>
      </c>
      <c r="N154" s="129">
        <f t="shared" si="129"/>
        <v>33200</v>
      </c>
      <c r="O154" s="140" t="s">
        <v>78</v>
      </c>
      <c r="P154" s="140" t="s">
        <v>78</v>
      </c>
    </row>
    <row r="155" spans="1:16" s="23" customFormat="1">
      <c r="A155" s="332"/>
      <c r="B155" s="336"/>
      <c r="C155" s="140">
        <v>650003</v>
      </c>
      <c r="D155" s="140">
        <v>6</v>
      </c>
      <c r="E155" s="140" t="s">
        <v>78</v>
      </c>
      <c r="F155" s="140" t="s">
        <v>78</v>
      </c>
      <c r="G155" s="140">
        <v>16000</v>
      </c>
      <c r="H155" s="140" t="s">
        <v>78</v>
      </c>
      <c r="I155" s="129" t="s">
        <v>78</v>
      </c>
      <c r="J155" s="140" t="s">
        <v>78</v>
      </c>
      <c r="K155" s="129">
        <f t="shared" si="130"/>
        <v>24000</v>
      </c>
      <c r="L155" s="140" t="s">
        <v>78</v>
      </c>
      <c r="M155" s="129" t="s">
        <v>78</v>
      </c>
      <c r="N155" s="140" t="s">
        <v>78</v>
      </c>
      <c r="O155" s="129">
        <f t="shared" si="131"/>
        <v>32000</v>
      </c>
      <c r="P155" s="140" t="s">
        <v>78</v>
      </c>
    </row>
    <row r="156" spans="1:16" s="23" customFormat="1">
      <c r="A156" s="335">
        <v>33</v>
      </c>
      <c r="B156" s="334" t="s">
        <v>37</v>
      </c>
      <c r="C156" s="335">
        <v>510200</v>
      </c>
      <c r="D156" s="141">
        <v>1</v>
      </c>
      <c r="E156" s="103">
        <v>26360</v>
      </c>
      <c r="F156" s="103">
        <v>26360</v>
      </c>
      <c r="G156" s="140" t="s">
        <v>78</v>
      </c>
      <c r="H156" s="140" t="s">
        <v>78</v>
      </c>
      <c r="I156" s="129">
        <f>E156*150%</f>
        <v>39540</v>
      </c>
      <c r="J156" s="129">
        <f>F156*150%</f>
        <v>39540</v>
      </c>
      <c r="K156" s="140" t="s">
        <v>78</v>
      </c>
      <c r="L156" s="140" t="s">
        <v>78</v>
      </c>
      <c r="M156" s="129">
        <f>E156*200%</f>
        <v>52720</v>
      </c>
      <c r="N156" s="129">
        <f>F156*200%</f>
        <v>52720</v>
      </c>
      <c r="O156" s="140" t="s">
        <v>78</v>
      </c>
      <c r="P156" s="140" t="s">
        <v>78</v>
      </c>
    </row>
    <row r="157" spans="1:16" s="23" customFormat="1">
      <c r="A157" s="335"/>
      <c r="B157" s="334"/>
      <c r="C157" s="335"/>
      <c r="D157" s="141">
        <v>2</v>
      </c>
      <c r="E157" s="129">
        <v>19600</v>
      </c>
      <c r="F157" s="129">
        <v>17500</v>
      </c>
      <c r="G157" s="140" t="s">
        <v>78</v>
      </c>
      <c r="H157" s="140" t="s">
        <v>78</v>
      </c>
      <c r="I157" s="129">
        <f t="shared" ref="I157:I159" si="182">E157*150%</f>
        <v>29400</v>
      </c>
      <c r="J157" s="129">
        <f t="shared" ref="J157:J160" si="183">F157*150%</f>
        <v>26250</v>
      </c>
      <c r="K157" s="140" t="s">
        <v>78</v>
      </c>
      <c r="L157" s="140" t="s">
        <v>78</v>
      </c>
      <c r="M157" s="129">
        <f t="shared" ref="M157:M159" si="184">E157*200%</f>
        <v>39200</v>
      </c>
      <c r="N157" s="129">
        <f t="shared" ref="N157:N160" si="185">F157*200%</f>
        <v>35000</v>
      </c>
      <c r="O157" s="140" t="s">
        <v>78</v>
      </c>
      <c r="P157" s="140" t="s">
        <v>78</v>
      </c>
    </row>
    <row r="158" spans="1:16" s="23" customFormat="1">
      <c r="A158" s="335"/>
      <c r="B158" s="334"/>
      <c r="C158" s="335"/>
      <c r="D158" s="141">
        <v>3</v>
      </c>
      <c r="E158" s="129">
        <v>19100</v>
      </c>
      <c r="F158" s="129">
        <v>16900</v>
      </c>
      <c r="G158" s="140" t="s">
        <v>78</v>
      </c>
      <c r="H158" s="140" t="s">
        <v>78</v>
      </c>
      <c r="I158" s="129">
        <f t="shared" si="182"/>
        <v>28650</v>
      </c>
      <c r="J158" s="129">
        <f t="shared" si="183"/>
        <v>25350</v>
      </c>
      <c r="K158" s="140" t="s">
        <v>78</v>
      </c>
      <c r="L158" s="140" t="s">
        <v>78</v>
      </c>
      <c r="M158" s="129">
        <f t="shared" si="184"/>
        <v>38200</v>
      </c>
      <c r="N158" s="129">
        <f t="shared" si="185"/>
        <v>33800</v>
      </c>
      <c r="O158" s="140" t="s">
        <v>78</v>
      </c>
      <c r="P158" s="140" t="s">
        <v>78</v>
      </c>
    </row>
    <row r="159" spans="1:16" s="23" customFormat="1" ht="12.75" customHeight="1">
      <c r="A159" s="335"/>
      <c r="B159" s="334"/>
      <c r="C159" s="335"/>
      <c r="D159" s="141">
        <v>4</v>
      </c>
      <c r="E159" s="129">
        <v>18700</v>
      </c>
      <c r="F159" s="129">
        <v>16600</v>
      </c>
      <c r="G159" s="140" t="s">
        <v>78</v>
      </c>
      <c r="H159" s="140" t="s">
        <v>78</v>
      </c>
      <c r="I159" s="129">
        <f t="shared" si="182"/>
        <v>28050</v>
      </c>
      <c r="J159" s="129">
        <f t="shared" si="183"/>
        <v>24900</v>
      </c>
      <c r="K159" s="140" t="s">
        <v>78</v>
      </c>
      <c r="L159" s="140" t="s">
        <v>78</v>
      </c>
      <c r="M159" s="129">
        <f t="shared" si="184"/>
        <v>37400</v>
      </c>
      <c r="N159" s="129">
        <f t="shared" si="185"/>
        <v>33200</v>
      </c>
      <c r="O159" s="140" t="s">
        <v>78</v>
      </c>
      <c r="P159" s="140" t="s">
        <v>78</v>
      </c>
    </row>
    <row r="160" spans="1:16" s="23" customFormat="1">
      <c r="A160" s="335"/>
      <c r="B160" s="334"/>
      <c r="C160" s="335"/>
      <c r="D160" s="141">
        <v>5</v>
      </c>
      <c r="E160" s="129" t="s">
        <v>78</v>
      </c>
      <c r="F160" s="129">
        <v>16600</v>
      </c>
      <c r="G160" s="140" t="s">
        <v>78</v>
      </c>
      <c r="H160" s="140" t="s">
        <v>78</v>
      </c>
      <c r="I160" s="129" t="s">
        <v>78</v>
      </c>
      <c r="J160" s="129">
        <f t="shared" si="183"/>
        <v>24900</v>
      </c>
      <c r="K160" s="140" t="s">
        <v>78</v>
      </c>
      <c r="L160" s="140" t="s">
        <v>78</v>
      </c>
      <c r="M160" s="129" t="s">
        <v>78</v>
      </c>
      <c r="N160" s="129">
        <f t="shared" si="185"/>
        <v>33200</v>
      </c>
      <c r="O160" s="140" t="s">
        <v>78</v>
      </c>
      <c r="P160" s="140" t="s">
        <v>78</v>
      </c>
    </row>
    <row r="161" spans="1:16" s="23" customFormat="1">
      <c r="A161" s="335"/>
      <c r="B161" s="334"/>
      <c r="C161" s="140">
        <v>510201</v>
      </c>
      <c r="D161" s="56">
        <v>6</v>
      </c>
      <c r="E161" s="140" t="s">
        <v>78</v>
      </c>
      <c r="F161" s="140" t="s">
        <v>78</v>
      </c>
      <c r="G161" s="140">
        <v>16000</v>
      </c>
      <c r="H161" s="140" t="s">
        <v>78</v>
      </c>
      <c r="I161" s="129" t="s">
        <v>78</v>
      </c>
      <c r="J161" s="140" t="s">
        <v>78</v>
      </c>
      <c r="K161" s="129">
        <f t="shared" ref="K161" si="186">G161*150%</f>
        <v>24000</v>
      </c>
      <c r="L161" s="140" t="s">
        <v>78</v>
      </c>
      <c r="M161" s="129" t="s">
        <v>78</v>
      </c>
      <c r="N161" s="140" t="s">
        <v>78</v>
      </c>
      <c r="O161" s="129">
        <f t="shared" ref="O161" si="187">G161*200%</f>
        <v>32000</v>
      </c>
      <c r="P161" s="140" t="s">
        <v>78</v>
      </c>
    </row>
    <row r="162" spans="1:16" s="23" customFormat="1" ht="12.75" customHeight="1">
      <c r="A162" s="129">
        <v>34</v>
      </c>
      <c r="B162" s="130" t="s">
        <v>399</v>
      </c>
      <c r="C162" s="129">
        <v>590100</v>
      </c>
      <c r="D162" s="141">
        <v>1</v>
      </c>
      <c r="E162" s="103">
        <v>31632</v>
      </c>
      <c r="F162" s="103">
        <v>31632</v>
      </c>
      <c r="G162" s="140" t="s">
        <v>78</v>
      </c>
      <c r="H162" s="140" t="s">
        <v>78</v>
      </c>
      <c r="I162" s="129">
        <f>E162*150%</f>
        <v>47448</v>
      </c>
      <c r="J162" s="129">
        <f>F162*150%</f>
        <v>47448</v>
      </c>
      <c r="K162" s="140" t="s">
        <v>78</v>
      </c>
      <c r="L162" s="140" t="s">
        <v>78</v>
      </c>
      <c r="M162" s="129">
        <f>E162*200%</f>
        <v>63264</v>
      </c>
      <c r="N162" s="129">
        <f>F162*200%</f>
        <v>63264</v>
      </c>
      <c r="O162" s="140" t="s">
        <v>78</v>
      </c>
      <c r="P162" s="140" t="s">
        <v>78</v>
      </c>
    </row>
    <row r="163" spans="1:16">
      <c r="A163" s="414" t="s">
        <v>81</v>
      </c>
      <c r="B163" s="414"/>
      <c r="C163" s="414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</row>
    <row r="164" spans="1:16" s="23" customFormat="1">
      <c r="A164" s="335">
        <v>35</v>
      </c>
      <c r="B164" s="334" t="s">
        <v>291</v>
      </c>
      <c r="C164" s="335">
        <v>550300</v>
      </c>
      <c r="D164" s="141">
        <v>1</v>
      </c>
      <c r="E164" s="103">
        <v>26360</v>
      </c>
      <c r="F164" s="103">
        <v>26360</v>
      </c>
      <c r="G164" s="140" t="s">
        <v>78</v>
      </c>
      <c r="H164" s="140" t="s">
        <v>78</v>
      </c>
      <c r="I164" s="129">
        <f>E164*150%</f>
        <v>39540</v>
      </c>
      <c r="J164" s="129">
        <f>F164*150%</f>
        <v>39540</v>
      </c>
      <c r="K164" s="140" t="s">
        <v>78</v>
      </c>
      <c r="L164" s="140" t="s">
        <v>78</v>
      </c>
      <c r="M164" s="129">
        <f>E164*200%</f>
        <v>52720</v>
      </c>
      <c r="N164" s="129">
        <f>F164*200%</f>
        <v>52720</v>
      </c>
      <c r="O164" s="140" t="s">
        <v>78</v>
      </c>
      <c r="P164" s="140" t="s">
        <v>78</v>
      </c>
    </row>
    <row r="165" spans="1:16" s="23" customFormat="1">
      <c r="A165" s="335"/>
      <c r="B165" s="334"/>
      <c r="C165" s="335"/>
      <c r="D165" s="141">
        <v>2</v>
      </c>
      <c r="E165" s="129">
        <v>18500</v>
      </c>
      <c r="F165" s="129">
        <v>16300</v>
      </c>
      <c r="G165" s="140" t="s">
        <v>78</v>
      </c>
      <c r="H165" s="140" t="s">
        <v>78</v>
      </c>
      <c r="I165" s="129">
        <f t="shared" ref="I165" si="188">E165*150%</f>
        <v>27750</v>
      </c>
      <c r="J165" s="129">
        <f t="shared" ref="J165" si="189">F165*150%</f>
        <v>24450</v>
      </c>
      <c r="K165" s="140" t="s">
        <v>78</v>
      </c>
      <c r="L165" s="140" t="s">
        <v>78</v>
      </c>
      <c r="M165" s="129">
        <f t="shared" ref="M165" si="190">E165*200%</f>
        <v>37000</v>
      </c>
      <c r="N165" s="129">
        <f t="shared" ref="N165" si="191">F165*200%</f>
        <v>32600</v>
      </c>
      <c r="O165" s="140" t="s">
        <v>78</v>
      </c>
      <c r="P165" s="140" t="s">
        <v>78</v>
      </c>
    </row>
    <row r="166" spans="1:16" s="23" customFormat="1">
      <c r="A166" s="335"/>
      <c r="B166" s="334"/>
      <c r="C166" s="335"/>
      <c r="D166" s="141">
        <v>3</v>
      </c>
      <c r="E166" s="129">
        <v>18100</v>
      </c>
      <c r="F166" s="129">
        <v>16000</v>
      </c>
      <c r="G166" s="140" t="s">
        <v>78</v>
      </c>
      <c r="H166" s="140" t="s">
        <v>78</v>
      </c>
      <c r="I166" s="129">
        <f t="shared" ref="I166" si="192">E166*150%</f>
        <v>27150</v>
      </c>
      <c r="J166" s="129">
        <f t="shared" ref="J166" si="193">F166*150%</f>
        <v>24000</v>
      </c>
      <c r="K166" s="140" t="s">
        <v>78</v>
      </c>
      <c r="L166" s="140" t="s">
        <v>78</v>
      </c>
      <c r="M166" s="129">
        <f t="shared" ref="M166" si="194">E166*200%</f>
        <v>36200</v>
      </c>
      <c r="N166" s="129">
        <f t="shared" ref="N166" si="195">F166*200%</f>
        <v>32000</v>
      </c>
      <c r="O166" s="140" t="s">
        <v>78</v>
      </c>
      <c r="P166" s="140" t="s">
        <v>78</v>
      </c>
    </row>
    <row r="167" spans="1:16" s="23" customFormat="1">
      <c r="A167" s="335"/>
      <c r="B167" s="334"/>
      <c r="C167" s="335"/>
      <c r="D167" s="141">
        <v>4</v>
      </c>
      <c r="E167" s="129">
        <v>17800</v>
      </c>
      <c r="F167" s="129">
        <v>15700</v>
      </c>
      <c r="G167" s="140" t="s">
        <v>78</v>
      </c>
      <c r="H167" s="140" t="s">
        <v>78</v>
      </c>
      <c r="I167" s="129">
        <f>E167*150%</f>
        <v>26700</v>
      </c>
      <c r="J167" s="129">
        <f>F167*150%</f>
        <v>23550</v>
      </c>
      <c r="K167" s="140" t="s">
        <v>78</v>
      </c>
      <c r="L167" s="140" t="s">
        <v>78</v>
      </c>
      <c r="M167" s="129">
        <f>E167*200%</f>
        <v>35600</v>
      </c>
      <c r="N167" s="129">
        <f>F167*200%</f>
        <v>31400</v>
      </c>
      <c r="O167" s="140" t="s">
        <v>78</v>
      </c>
      <c r="P167" s="140" t="s">
        <v>78</v>
      </c>
    </row>
    <row r="168" spans="1:16" s="23" customFormat="1">
      <c r="A168" s="335"/>
      <c r="B168" s="334"/>
      <c r="C168" s="335"/>
      <c r="D168" s="141">
        <v>5</v>
      </c>
      <c r="E168" s="129" t="s">
        <v>78</v>
      </c>
      <c r="F168" s="129">
        <v>15700</v>
      </c>
      <c r="G168" s="140" t="s">
        <v>78</v>
      </c>
      <c r="H168" s="140" t="s">
        <v>78</v>
      </c>
      <c r="I168" s="129" t="s">
        <v>78</v>
      </c>
      <c r="J168" s="129">
        <f>F168*150%</f>
        <v>23550</v>
      </c>
      <c r="K168" s="140" t="s">
        <v>78</v>
      </c>
      <c r="L168" s="140" t="s">
        <v>78</v>
      </c>
      <c r="M168" s="129" t="s">
        <v>78</v>
      </c>
      <c r="N168" s="129">
        <f>F168*200%</f>
        <v>31400</v>
      </c>
      <c r="O168" s="140" t="s">
        <v>78</v>
      </c>
      <c r="P168" s="140" t="s">
        <v>78</v>
      </c>
    </row>
    <row r="169" spans="1:16" s="23" customFormat="1">
      <c r="A169" s="335"/>
      <c r="B169" s="334"/>
      <c r="C169" s="140">
        <v>540301</v>
      </c>
      <c r="D169" s="56">
        <v>6</v>
      </c>
      <c r="E169" s="140" t="s">
        <v>78</v>
      </c>
      <c r="F169" s="140" t="s">
        <v>78</v>
      </c>
      <c r="G169" s="140">
        <v>15000</v>
      </c>
      <c r="H169" s="140" t="s">
        <v>78</v>
      </c>
      <c r="I169" s="129" t="s">
        <v>78</v>
      </c>
      <c r="J169" s="140" t="s">
        <v>78</v>
      </c>
      <c r="K169" s="129">
        <f>G169*150%</f>
        <v>22500</v>
      </c>
      <c r="L169" s="140" t="s">
        <v>78</v>
      </c>
      <c r="M169" s="129" t="s">
        <v>78</v>
      </c>
      <c r="N169" s="140" t="s">
        <v>78</v>
      </c>
      <c r="O169" s="129">
        <f>G169*200%</f>
        <v>30000</v>
      </c>
      <c r="P169" s="140" t="s">
        <v>78</v>
      </c>
    </row>
    <row r="170" spans="1:16" s="23" customFormat="1">
      <c r="A170" s="335">
        <v>36</v>
      </c>
      <c r="B170" s="415" t="s">
        <v>289</v>
      </c>
      <c r="C170" s="335">
        <v>550300</v>
      </c>
      <c r="D170" s="141">
        <v>1</v>
      </c>
      <c r="E170" s="103">
        <v>26360</v>
      </c>
      <c r="F170" s="103">
        <v>26360</v>
      </c>
      <c r="G170" s="140" t="s">
        <v>78</v>
      </c>
      <c r="H170" s="140" t="s">
        <v>78</v>
      </c>
      <c r="I170" s="129">
        <f>E170*150%</f>
        <v>39540</v>
      </c>
      <c r="J170" s="129">
        <f>F170*150%</f>
        <v>39540</v>
      </c>
      <c r="K170" s="140" t="s">
        <v>78</v>
      </c>
      <c r="L170" s="140" t="s">
        <v>78</v>
      </c>
      <c r="M170" s="129">
        <f>E170*200%</f>
        <v>52720</v>
      </c>
      <c r="N170" s="129">
        <f>F170*200%</f>
        <v>52720</v>
      </c>
      <c r="O170" s="140" t="s">
        <v>78</v>
      </c>
      <c r="P170" s="140" t="s">
        <v>78</v>
      </c>
    </row>
    <row r="171" spans="1:16" s="23" customFormat="1">
      <c r="A171" s="335"/>
      <c r="B171" s="415"/>
      <c r="C171" s="335"/>
      <c r="D171" s="141">
        <v>2</v>
      </c>
      <c r="E171" s="129">
        <v>18500</v>
      </c>
      <c r="F171" s="129">
        <v>16400</v>
      </c>
      <c r="G171" s="140" t="s">
        <v>78</v>
      </c>
      <c r="H171" s="140" t="s">
        <v>78</v>
      </c>
      <c r="I171" s="129">
        <f t="shared" ref="I171" si="196">E171*150%</f>
        <v>27750</v>
      </c>
      <c r="J171" s="129">
        <f t="shared" ref="J171" si="197">F171*150%</f>
        <v>24600</v>
      </c>
      <c r="K171" s="140" t="s">
        <v>78</v>
      </c>
      <c r="L171" s="140" t="s">
        <v>78</v>
      </c>
      <c r="M171" s="129">
        <f t="shared" ref="M171" si="198">E171*200%</f>
        <v>37000</v>
      </c>
      <c r="N171" s="129">
        <f t="shared" ref="N171" si="199">F171*200%</f>
        <v>32800</v>
      </c>
      <c r="O171" s="140" t="s">
        <v>78</v>
      </c>
      <c r="P171" s="140" t="s">
        <v>78</v>
      </c>
    </row>
    <row r="172" spans="1:16" s="23" customFormat="1">
      <c r="A172" s="335"/>
      <c r="B172" s="415"/>
      <c r="C172" s="335"/>
      <c r="D172" s="141">
        <v>3</v>
      </c>
      <c r="E172" s="129">
        <v>17200</v>
      </c>
      <c r="F172" s="129">
        <v>15100</v>
      </c>
      <c r="G172" s="140" t="s">
        <v>78</v>
      </c>
      <c r="H172" s="140" t="s">
        <v>78</v>
      </c>
      <c r="I172" s="129">
        <f t="shared" ref="I172" si="200">E172*150%</f>
        <v>25800</v>
      </c>
      <c r="J172" s="129">
        <f t="shared" ref="J172" si="201">F172*150%</f>
        <v>22650</v>
      </c>
      <c r="K172" s="140" t="s">
        <v>78</v>
      </c>
      <c r="L172" s="140" t="s">
        <v>78</v>
      </c>
      <c r="M172" s="129">
        <f t="shared" ref="M172" si="202">E172*200%</f>
        <v>34400</v>
      </c>
      <c r="N172" s="129">
        <f t="shared" ref="N172" si="203">F172*200%</f>
        <v>30200</v>
      </c>
      <c r="O172" s="140" t="s">
        <v>78</v>
      </c>
      <c r="P172" s="140" t="s">
        <v>78</v>
      </c>
    </row>
    <row r="173" spans="1:16" s="23" customFormat="1" ht="12.75" customHeight="1">
      <c r="A173" s="335"/>
      <c r="B173" s="334"/>
      <c r="C173" s="335"/>
      <c r="D173" s="141">
        <v>4</v>
      </c>
      <c r="E173" s="129">
        <v>17200</v>
      </c>
      <c r="F173" s="129">
        <v>15100</v>
      </c>
      <c r="G173" s="140" t="s">
        <v>78</v>
      </c>
      <c r="H173" s="140" t="s">
        <v>78</v>
      </c>
      <c r="I173" s="129">
        <f t="shared" ref="I173:J186" si="204">E173*150%</f>
        <v>25800</v>
      </c>
      <c r="J173" s="129">
        <f t="shared" si="204"/>
        <v>22650</v>
      </c>
      <c r="K173" s="140" t="s">
        <v>78</v>
      </c>
      <c r="L173" s="140" t="s">
        <v>78</v>
      </c>
      <c r="M173" s="129">
        <f t="shared" ref="M173:N186" si="205">E173*200%</f>
        <v>34400</v>
      </c>
      <c r="N173" s="129">
        <f t="shared" si="205"/>
        <v>30200</v>
      </c>
      <c r="O173" s="140" t="s">
        <v>78</v>
      </c>
      <c r="P173" s="140" t="s">
        <v>78</v>
      </c>
    </row>
    <row r="174" spans="1:16" s="23" customFormat="1">
      <c r="A174" s="335"/>
      <c r="B174" s="334"/>
      <c r="C174" s="335"/>
      <c r="D174" s="141">
        <v>5</v>
      </c>
      <c r="E174" s="129" t="s">
        <v>78</v>
      </c>
      <c r="F174" s="129">
        <v>15100</v>
      </c>
      <c r="G174" s="140" t="s">
        <v>78</v>
      </c>
      <c r="H174" s="140" t="s">
        <v>78</v>
      </c>
      <c r="I174" s="129" t="s">
        <v>78</v>
      </c>
      <c r="J174" s="129">
        <f t="shared" si="204"/>
        <v>22650</v>
      </c>
      <c r="K174" s="140" t="s">
        <v>78</v>
      </c>
      <c r="L174" s="140" t="s">
        <v>78</v>
      </c>
      <c r="M174" s="129" t="s">
        <v>78</v>
      </c>
      <c r="N174" s="129">
        <f t="shared" si="205"/>
        <v>30200</v>
      </c>
      <c r="O174" s="140" t="s">
        <v>78</v>
      </c>
      <c r="P174" s="140" t="s">
        <v>78</v>
      </c>
    </row>
    <row r="175" spans="1:16" s="23" customFormat="1" ht="12.75" customHeight="1">
      <c r="A175" s="335"/>
      <c r="B175" s="334"/>
      <c r="C175" s="140">
        <v>540302</v>
      </c>
      <c r="D175" s="56">
        <v>6</v>
      </c>
      <c r="E175" s="140" t="s">
        <v>78</v>
      </c>
      <c r="F175" s="140" t="s">
        <v>78</v>
      </c>
      <c r="G175" s="140">
        <v>15000</v>
      </c>
      <c r="H175" s="140" t="s">
        <v>78</v>
      </c>
      <c r="I175" s="129" t="s">
        <v>78</v>
      </c>
      <c r="J175" s="140" t="s">
        <v>78</v>
      </c>
      <c r="K175" s="129">
        <f t="shared" ref="K175:K187" si="206">G175*150%</f>
        <v>22500</v>
      </c>
      <c r="L175" s="140" t="s">
        <v>78</v>
      </c>
      <c r="M175" s="129" t="s">
        <v>78</v>
      </c>
      <c r="N175" s="140" t="s">
        <v>78</v>
      </c>
      <c r="O175" s="129">
        <f t="shared" ref="O175:O181" si="207">G175*200%</f>
        <v>30000</v>
      </c>
      <c r="P175" s="140" t="s">
        <v>78</v>
      </c>
    </row>
    <row r="176" spans="1:16" s="23" customFormat="1">
      <c r="A176" s="322">
        <v>37</v>
      </c>
      <c r="B176" s="320" t="s">
        <v>17</v>
      </c>
      <c r="C176" s="322">
        <v>530600</v>
      </c>
      <c r="D176" s="129">
        <v>1</v>
      </c>
      <c r="E176" s="103">
        <v>26360</v>
      </c>
      <c r="F176" s="103">
        <v>26360</v>
      </c>
      <c r="G176" s="140" t="s">
        <v>78</v>
      </c>
      <c r="H176" s="140" t="s">
        <v>78</v>
      </c>
      <c r="I176" s="129">
        <f>E176*150%</f>
        <v>39540</v>
      </c>
      <c r="J176" s="129">
        <f>F176*150%</f>
        <v>39540</v>
      </c>
      <c r="K176" s="140" t="s">
        <v>78</v>
      </c>
      <c r="L176" s="140" t="s">
        <v>78</v>
      </c>
      <c r="M176" s="129">
        <f>E176*200%</f>
        <v>52720</v>
      </c>
      <c r="N176" s="129">
        <f>F176*200%</f>
        <v>52720</v>
      </c>
      <c r="O176" s="140" t="s">
        <v>78</v>
      </c>
      <c r="P176" s="140" t="s">
        <v>78</v>
      </c>
    </row>
    <row r="177" spans="1:16" s="23" customFormat="1">
      <c r="A177" s="332"/>
      <c r="B177" s="336"/>
      <c r="C177" s="332"/>
      <c r="D177" s="129">
        <v>2</v>
      </c>
      <c r="E177" s="129">
        <v>19100</v>
      </c>
      <c r="F177" s="129">
        <v>17000</v>
      </c>
      <c r="G177" s="140" t="s">
        <v>78</v>
      </c>
      <c r="H177" s="140" t="s">
        <v>78</v>
      </c>
      <c r="I177" s="129">
        <f t="shared" ref="I177" si="208">E177*150%</f>
        <v>28650</v>
      </c>
      <c r="J177" s="129">
        <f t="shared" ref="J177" si="209">F177*150%</f>
        <v>25500</v>
      </c>
      <c r="K177" s="140" t="s">
        <v>78</v>
      </c>
      <c r="L177" s="140" t="s">
        <v>78</v>
      </c>
      <c r="M177" s="129">
        <f t="shared" ref="M177" si="210">E177*200%</f>
        <v>38200</v>
      </c>
      <c r="N177" s="129">
        <f t="shared" ref="N177" si="211">F177*200%</f>
        <v>34000</v>
      </c>
      <c r="O177" s="140" t="s">
        <v>78</v>
      </c>
      <c r="P177" s="140" t="s">
        <v>78</v>
      </c>
    </row>
    <row r="178" spans="1:16" s="23" customFormat="1">
      <c r="A178" s="332"/>
      <c r="B178" s="336"/>
      <c r="C178" s="332"/>
      <c r="D178" s="129">
        <v>3</v>
      </c>
      <c r="E178" s="129">
        <v>18100</v>
      </c>
      <c r="F178" s="129">
        <v>16000</v>
      </c>
      <c r="G178" s="140" t="s">
        <v>78</v>
      </c>
      <c r="H178" s="140" t="s">
        <v>78</v>
      </c>
      <c r="I178" s="129">
        <f t="shared" ref="I178" si="212">E178*150%</f>
        <v>27150</v>
      </c>
      <c r="J178" s="129">
        <f t="shared" ref="J178" si="213">F178*150%</f>
        <v>24000</v>
      </c>
      <c r="K178" s="140" t="s">
        <v>78</v>
      </c>
      <c r="L178" s="140" t="s">
        <v>78</v>
      </c>
      <c r="M178" s="129">
        <f t="shared" ref="M178" si="214">E178*200%</f>
        <v>36200</v>
      </c>
      <c r="N178" s="129">
        <f t="shared" ref="N178" si="215">F178*200%</f>
        <v>32000</v>
      </c>
      <c r="O178" s="140" t="s">
        <v>78</v>
      </c>
      <c r="P178" s="140" t="s">
        <v>78</v>
      </c>
    </row>
    <row r="179" spans="1:16" s="23" customFormat="1">
      <c r="A179" s="332"/>
      <c r="B179" s="336"/>
      <c r="C179" s="332"/>
      <c r="D179" s="129">
        <v>4</v>
      </c>
      <c r="E179" s="129">
        <v>17800</v>
      </c>
      <c r="F179" s="129">
        <v>15700</v>
      </c>
      <c r="G179" s="140" t="s">
        <v>78</v>
      </c>
      <c r="H179" s="140" t="s">
        <v>78</v>
      </c>
      <c r="I179" s="129">
        <f t="shared" si="204"/>
        <v>26700</v>
      </c>
      <c r="J179" s="129">
        <f t="shared" si="204"/>
        <v>23550</v>
      </c>
      <c r="K179" s="140" t="s">
        <v>78</v>
      </c>
      <c r="L179" s="140" t="s">
        <v>78</v>
      </c>
      <c r="M179" s="129">
        <f t="shared" si="205"/>
        <v>35600</v>
      </c>
      <c r="N179" s="129">
        <f t="shared" si="205"/>
        <v>31400</v>
      </c>
      <c r="O179" s="140" t="s">
        <v>78</v>
      </c>
      <c r="P179" s="140" t="s">
        <v>78</v>
      </c>
    </row>
    <row r="180" spans="1:16" s="23" customFormat="1">
      <c r="A180" s="332"/>
      <c r="B180" s="336"/>
      <c r="C180" s="323"/>
      <c r="D180" s="129">
        <v>5</v>
      </c>
      <c r="E180" s="129" t="s">
        <v>78</v>
      </c>
      <c r="F180" s="129">
        <v>15700</v>
      </c>
      <c r="G180" s="140" t="s">
        <v>78</v>
      </c>
      <c r="H180" s="140" t="s">
        <v>78</v>
      </c>
      <c r="I180" s="129" t="s">
        <v>78</v>
      </c>
      <c r="J180" s="129">
        <f t="shared" si="204"/>
        <v>23550</v>
      </c>
      <c r="K180" s="140" t="s">
        <v>78</v>
      </c>
      <c r="L180" s="140" t="s">
        <v>78</v>
      </c>
      <c r="M180" s="129" t="s">
        <v>78</v>
      </c>
      <c r="N180" s="129">
        <f t="shared" si="205"/>
        <v>31400</v>
      </c>
      <c r="O180" s="140" t="s">
        <v>78</v>
      </c>
      <c r="P180" s="140" t="s">
        <v>78</v>
      </c>
    </row>
    <row r="181" spans="1:16" s="23" customFormat="1">
      <c r="A181" s="332"/>
      <c r="B181" s="336"/>
      <c r="C181" s="140">
        <v>520601</v>
      </c>
      <c r="D181" s="140">
        <v>6</v>
      </c>
      <c r="E181" s="140" t="s">
        <v>78</v>
      </c>
      <c r="F181" s="140" t="s">
        <v>78</v>
      </c>
      <c r="G181" s="140">
        <v>15000</v>
      </c>
      <c r="H181" s="140" t="s">
        <v>78</v>
      </c>
      <c r="I181" s="129" t="s">
        <v>78</v>
      </c>
      <c r="J181" s="140" t="s">
        <v>78</v>
      </c>
      <c r="K181" s="129">
        <f t="shared" si="206"/>
        <v>22500</v>
      </c>
      <c r="L181" s="140" t="s">
        <v>78</v>
      </c>
      <c r="M181" s="129" t="s">
        <v>78</v>
      </c>
      <c r="N181" s="140" t="s">
        <v>78</v>
      </c>
      <c r="O181" s="129">
        <f t="shared" si="207"/>
        <v>30000</v>
      </c>
      <c r="P181" s="140" t="s">
        <v>78</v>
      </c>
    </row>
    <row r="182" spans="1:16" s="23" customFormat="1">
      <c r="A182" s="322">
        <v>38</v>
      </c>
      <c r="B182" s="320" t="s">
        <v>293</v>
      </c>
      <c r="C182" s="322">
        <v>550300</v>
      </c>
      <c r="D182" s="129">
        <v>1</v>
      </c>
      <c r="E182" s="103">
        <v>26360</v>
      </c>
      <c r="F182" s="103">
        <v>26360</v>
      </c>
      <c r="G182" s="140" t="s">
        <v>78</v>
      </c>
      <c r="H182" s="140" t="s">
        <v>78</v>
      </c>
      <c r="I182" s="129">
        <f>E182*150%</f>
        <v>39540</v>
      </c>
      <c r="J182" s="129">
        <f>F182*150%</f>
        <v>39540</v>
      </c>
      <c r="K182" s="140" t="s">
        <v>78</v>
      </c>
      <c r="L182" s="140" t="s">
        <v>78</v>
      </c>
      <c r="M182" s="129">
        <f>E182*200%</f>
        <v>52720</v>
      </c>
      <c r="N182" s="129">
        <f>F182*200%</f>
        <v>52720</v>
      </c>
      <c r="O182" s="140" t="s">
        <v>78</v>
      </c>
      <c r="P182" s="140" t="s">
        <v>78</v>
      </c>
    </row>
    <row r="183" spans="1:16" s="23" customFormat="1">
      <c r="A183" s="332"/>
      <c r="B183" s="336"/>
      <c r="C183" s="332"/>
      <c r="D183" s="129">
        <v>2</v>
      </c>
      <c r="E183" s="129">
        <v>18500</v>
      </c>
      <c r="F183" s="129">
        <v>16400</v>
      </c>
      <c r="G183" s="140" t="s">
        <v>78</v>
      </c>
      <c r="H183" s="140" t="s">
        <v>78</v>
      </c>
      <c r="I183" s="129">
        <f t="shared" ref="I183" si="216">E183*150%</f>
        <v>27750</v>
      </c>
      <c r="J183" s="129">
        <f t="shared" ref="J183" si="217">F183*150%</f>
        <v>24600</v>
      </c>
      <c r="K183" s="140" t="s">
        <v>78</v>
      </c>
      <c r="L183" s="140" t="s">
        <v>78</v>
      </c>
      <c r="M183" s="129">
        <f t="shared" ref="M183" si="218">E183*200%</f>
        <v>37000</v>
      </c>
      <c r="N183" s="129">
        <f t="shared" ref="N183" si="219">F183*200%</f>
        <v>32800</v>
      </c>
      <c r="O183" s="140" t="s">
        <v>78</v>
      </c>
      <c r="P183" s="140" t="s">
        <v>78</v>
      </c>
    </row>
    <row r="184" spans="1:16" s="23" customFormat="1">
      <c r="A184" s="332"/>
      <c r="B184" s="336"/>
      <c r="C184" s="332"/>
      <c r="D184" s="129">
        <v>3</v>
      </c>
      <c r="E184" s="129">
        <v>17800</v>
      </c>
      <c r="F184" s="129">
        <v>15700</v>
      </c>
      <c r="G184" s="140" t="s">
        <v>78</v>
      </c>
      <c r="H184" s="140" t="s">
        <v>78</v>
      </c>
      <c r="I184" s="129">
        <f t="shared" ref="I184" si="220">E184*150%</f>
        <v>26700</v>
      </c>
      <c r="J184" s="129">
        <f t="shared" ref="J184" si="221">F184*150%</f>
        <v>23550</v>
      </c>
      <c r="K184" s="140" t="s">
        <v>78</v>
      </c>
      <c r="L184" s="140" t="s">
        <v>78</v>
      </c>
      <c r="M184" s="129">
        <f t="shared" ref="M184" si="222">E184*200%</f>
        <v>35600</v>
      </c>
      <c r="N184" s="129">
        <f t="shared" ref="N184" si="223">F184*200%</f>
        <v>31400</v>
      </c>
      <c r="O184" s="140" t="s">
        <v>78</v>
      </c>
      <c r="P184" s="140" t="s">
        <v>78</v>
      </c>
    </row>
    <row r="185" spans="1:16" s="23" customFormat="1">
      <c r="A185" s="332"/>
      <c r="B185" s="336"/>
      <c r="C185" s="332"/>
      <c r="D185" s="129">
        <v>4</v>
      </c>
      <c r="E185" s="129">
        <v>17800</v>
      </c>
      <c r="F185" s="129">
        <v>15700</v>
      </c>
      <c r="G185" s="140" t="s">
        <v>78</v>
      </c>
      <c r="H185" s="140" t="s">
        <v>78</v>
      </c>
      <c r="I185" s="129">
        <f t="shared" si="204"/>
        <v>26700</v>
      </c>
      <c r="J185" s="129">
        <f t="shared" si="204"/>
        <v>23550</v>
      </c>
      <c r="K185" s="140" t="s">
        <v>78</v>
      </c>
      <c r="L185" s="140" t="s">
        <v>78</v>
      </c>
      <c r="M185" s="129">
        <f t="shared" si="205"/>
        <v>35600</v>
      </c>
      <c r="N185" s="129">
        <f t="shared" si="205"/>
        <v>31400</v>
      </c>
      <c r="O185" s="140" t="s">
        <v>78</v>
      </c>
      <c r="P185" s="140" t="s">
        <v>78</v>
      </c>
    </row>
    <row r="186" spans="1:16" s="23" customFormat="1">
      <c r="A186" s="332"/>
      <c r="B186" s="336"/>
      <c r="C186" s="323"/>
      <c r="D186" s="129">
        <v>5</v>
      </c>
      <c r="E186" s="129" t="s">
        <v>78</v>
      </c>
      <c r="F186" s="129">
        <v>15700</v>
      </c>
      <c r="G186" s="140" t="s">
        <v>78</v>
      </c>
      <c r="H186" s="140" t="s">
        <v>78</v>
      </c>
      <c r="I186" s="129" t="s">
        <v>78</v>
      </c>
      <c r="J186" s="129">
        <f t="shared" si="204"/>
        <v>23550</v>
      </c>
      <c r="K186" s="140" t="s">
        <v>78</v>
      </c>
      <c r="L186" s="140" t="s">
        <v>78</v>
      </c>
      <c r="M186" s="129" t="s">
        <v>78</v>
      </c>
      <c r="N186" s="129">
        <f t="shared" si="205"/>
        <v>31400</v>
      </c>
      <c r="O186" s="140" t="s">
        <v>78</v>
      </c>
      <c r="P186" s="140" t="s">
        <v>78</v>
      </c>
    </row>
    <row r="187" spans="1:16" s="23" customFormat="1">
      <c r="A187" s="332"/>
      <c r="B187" s="336"/>
      <c r="C187" s="140">
        <v>540301</v>
      </c>
      <c r="D187" s="140">
        <v>6</v>
      </c>
      <c r="E187" s="140" t="s">
        <v>78</v>
      </c>
      <c r="F187" s="140" t="s">
        <v>78</v>
      </c>
      <c r="G187" s="140">
        <v>15000</v>
      </c>
      <c r="H187" s="140" t="s">
        <v>78</v>
      </c>
      <c r="I187" s="129" t="s">
        <v>78</v>
      </c>
      <c r="J187" s="140" t="s">
        <v>78</v>
      </c>
      <c r="K187" s="129">
        <f t="shared" si="206"/>
        <v>22500</v>
      </c>
      <c r="L187" s="140" t="s">
        <v>78</v>
      </c>
      <c r="M187" s="129" t="s">
        <v>78</v>
      </c>
      <c r="N187" s="140" t="s">
        <v>78</v>
      </c>
      <c r="O187" s="129">
        <f>G187*200%</f>
        <v>30000</v>
      </c>
      <c r="P187" s="140" t="s">
        <v>78</v>
      </c>
    </row>
    <row r="188" spans="1:16" s="23" customFormat="1">
      <c r="A188" s="421" t="s">
        <v>82</v>
      </c>
      <c r="B188" s="421"/>
      <c r="C188" s="421"/>
      <c r="D188" s="357"/>
      <c r="E188" s="357"/>
      <c r="F188" s="357"/>
      <c r="G188" s="357"/>
      <c r="H188" s="357"/>
      <c r="I188" s="357"/>
      <c r="J188" s="357"/>
      <c r="K188" s="357"/>
      <c r="L188" s="357"/>
      <c r="M188" s="357"/>
      <c r="N188" s="357"/>
      <c r="O188" s="357"/>
      <c r="P188" s="357"/>
    </row>
    <row r="189" spans="1:16" s="23" customFormat="1" ht="12.75" customHeight="1">
      <c r="A189" s="322">
        <v>39</v>
      </c>
      <c r="B189" s="320" t="s">
        <v>297</v>
      </c>
      <c r="C189" s="322">
        <v>550300</v>
      </c>
      <c r="D189" s="129">
        <v>1</v>
      </c>
      <c r="E189" s="103">
        <v>26360</v>
      </c>
      <c r="F189" s="103">
        <v>26360</v>
      </c>
      <c r="G189" s="140" t="s">
        <v>78</v>
      </c>
      <c r="H189" s="140" t="s">
        <v>78</v>
      </c>
      <c r="I189" s="129">
        <f>E189*150%</f>
        <v>39540</v>
      </c>
      <c r="J189" s="129">
        <f>F189*150%</f>
        <v>39540</v>
      </c>
      <c r="K189" s="140" t="s">
        <v>78</v>
      </c>
      <c r="L189" s="140" t="s">
        <v>78</v>
      </c>
      <c r="M189" s="129">
        <f>E189*200%</f>
        <v>52720</v>
      </c>
      <c r="N189" s="129">
        <f>F189*200%</f>
        <v>52720</v>
      </c>
      <c r="O189" s="140" t="s">
        <v>78</v>
      </c>
      <c r="P189" s="140" t="s">
        <v>78</v>
      </c>
    </row>
    <row r="190" spans="1:16" s="23" customFormat="1" ht="12.75" customHeight="1">
      <c r="A190" s="332"/>
      <c r="B190" s="336"/>
      <c r="C190" s="332"/>
      <c r="D190" s="129">
        <v>2</v>
      </c>
      <c r="E190" s="129">
        <v>18500</v>
      </c>
      <c r="F190" s="129">
        <v>16400</v>
      </c>
      <c r="G190" s="140" t="s">
        <v>78</v>
      </c>
      <c r="H190" s="140" t="s">
        <v>78</v>
      </c>
      <c r="I190" s="129">
        <f t="shared" ref="I190" si="224">E190*150%</f>
        <v>27750</v>
      </c>
      <c r="J190" s="129">
        <f t="shared" ref="J190" si="225">F190*150%</f>
        <v>24600</v>
      </c>
      <c r="K190" s="140" t="s">
        <v>78</v>
      </c>
      <c r="L190" s="140" t="s">
        <v>78</v>
      </c>
      <c r="M190" s="129">
        <f t="shared" ref="M190" si="226">E190*200%</f>
        <v>37000</v>
      </c>
      <c r="N190" s="129">
        <f t="shared" ref="N190" si="227">F190*200%</f>
        <v>32800</v>
      </c>
      <c r="O190" s="140" t="s">
        <v>78</v>
      </c>
      <c r="P190" s="140" t="s">
        <v>78</v>
      </c>
    </row>
    <row r="191" spans="1:16" s="23" customFormat="1">
      <c r="A191" s="332"/>
      <c r="B191" s="336"/>
      <c r="C191" s="332"/>
      <c r="D191" s="129">
        <v>3</v>
      </c>
      <c r="E191" s="129">
        <v>18100</v>
      </c>
      <c r="F191" s="129">
        <v>16000</v>
      </c>
      <c r="G191" s="140" t="s">
        <v>78</v>
      </c>
      <c r="H191" s="140" t="s">
        <v>78</v>
      </c>
      <c r="I191" s="129">
        <f t="shared" ref="I191" si="228">E191*150%</f>
        <v>27150</v>
      </c>
      <c r="J191" s="129">
        <f t="shared" ref="J191" si="229">F191*150%</f>
        <v>24000</v>
      </c>
      <c r="K191" s="140" t="s">
        <v>78</v>
      </c>
      <c r="L191" s="140" t="s">
        <v>78</v>
      </c>
      <c r="M191" s="129">
        <f t="shared" ref="M191" si="230">E191*200%</f>
        <v>36200</v>
      </c>
      <c r="N191" s="129">
        <f t="shared" ref="N191" si="231">F191*200%</f>
        <v>32000</v>
      </c>
      <c r="O191" s="140" t="s">
        <v>78</v>
      </c>
      <c r="P191" s="140" t="s">
        <v>78</v>
      </c>
    </row>
    <row r="192" spans="1:16">
      <c r="A192" s="332"/>
      <c r="B192" s="336"/>
      <c r="C192" s="332"/>
      <c r="D192" s="134">
        <v>4</v>
      </c>
      <c r="E192" s="134">
        <v>17800</v>
      </c>
      <c r="F192" s="134">
        <v>15700</v>
      </c>
      <c r="G192" s="139" t="s">
        <v>78</v>
      </c>
      <c r="H192" s="139" t="s">
        <v>78</v>
      </c>
      <c r="I192" s="134">
        <f t="shared" ref="I192:J193" si="232">E192*150%</f>
        <v>26700</v>
      </c>
      <c r="J192" s="134">
        <f t="shared" si="232"/>
        <v>23550</v>
      </c>
      <c r="K192" s="139" t="s">
        <v>78</v>
      </c>
      <c r="L192" s="139" t="s">
        <v>78</v>
      </c>
      <c r="M192" s="134">
        <f t="shared" ref="M192:N193" si="233">E192*200%</f>
        <v>35600</v>
      </c>
      <c r="N192" s="134">
        <f t="shared" si="233"/>
        <v>31400</v>
      </c>
      <c r="O192" s="139" t="s">
        <v>78</v>
      </c>
      <c r="P192" s="139"/>
    </row>
    <row r="193" spans="1:16">
      <c r="A193" s="332"/>
      <c r="B193" s="336"/>
      <c r="C193" s="323"/>
      <c r="D193" s="134">
        <v>5</v>
      </c>
      <c r="E193" s="134" t="s">
        <v>78</v>
      </c>
      <c r="F193" s="134">
        <v>15700</v>
      </c>
      <c r="G193" s="139" t="s">
        <v>78</v>
      </c>
      <c r="H193" s="139" t="s">
        <v>78</v>
      </c>
      <c r="I193" s="134" t="s">
        <v>78</v>
      </c>
      <c r="J193" s="134">
        <f t="shared" si="232"/>
        <v>23550</v>
      </c>
      <c r="K193" s="139" t="s">
        <v>78</v>
      </c>
      <c r="L193" s="139" t="s">
        <v>78</v>
      </c>
      <c r="M193" s="134" t="s">
        <v>78</v>
      </c>
      <c r="N193" s="134">
        <f t="shared" si="233"/>
        <v>31400</v>
      </c>
      <c r="O193" s="139" t="s">
        <v>78</v>
      </c>
      <c r="P193" s="139" t="s">
        <v>78</v>
      </c>
    </row>
    <row r="194" spans="1:16">
      <c r="A194" s="323"/>
      <c r="B194" s="321"/>
      <c r="C194" s="136">
        <v>540303</v>
      </c>
      <c r="D194" s="139">
        <v>6</v>
      </c>
      <c r="E194" s="139" t="s">
        <v>78</v>
      </c>
      <c r="F194" s="139" t="s">
        <v>78</v>
      </c>
      <c r="G194" s="139">
        <v>15000</v>
      </c>
      <c r="H194" s="139" t="s">
        <v>78</v>
      </c>
      <c r="I194" s="134" t="s">
        <v>78</v>
      </c>
      <c r="J194" s="139" t="s">
        <v>78</v>
      </c>
      <c r="K194" s="134">
        <f>G194*150%</f>
        <v>22500</v>
      </c>
      <c r="L194" s="139" t="s">
        <v>78</v>
      </c>
      <c r="M194" s="134" t="s">
        <v>78</v>
      </c>
      <c r="N194" s="139" t="s">
        <v>78</v>
      </c>
      <c r="O194" s="134">
        <f>G194*200%</f>
        <v>30000</v>
      </c>
      <c r="P194" s="139" t="s">
        <v>78</v>
      </c>
    </row>
    <row r="195" spans="1:16" s="23" customFormat="1" ht="38.25" customHeight="1">
      <c r="A195" s="322">
        <v>40</v>
      </c>
      <c r="B195" s="360" t="s">
        <v>295</v>
      </c>
      <c r="C195" s="322">
        <v>531100</v>
      </c>
      <c r="D195" s="141">
        <v>1</v>
      </c>
      <c r="E195" s="103">
        <v>26360</v>
      </c>
      <c r="F195" s="103">
        <v>26360</v>
      </c>
      <c r="G195" s="140" t="s">
        <v>78</v>
      </c>
      <c r="H195" s="140" t="s">
        <v>78</v>
      </c>
      <c r="I195" s="129">
        <f>E195*150%</f>
        <v>39540</v>
      </c>
      <c r="J195" s="129">
        <f>F195*150%</f>
        <v>39540</v>
      </c>
      <c r="K195" s="140" t="s">
        <v>78</v>
      </c>
      <c r="L195" s="140" t="s">
        <v>78</v>
      </c>
      <c r="M195" s="129">
        <f>E195*200%</f>
        <v>52720</v>
      </c>
      <c r="N195" s="129">
        <f>F195*200%</f>
        <v>52720</v>
      </c>
      <c r="O195" s="140" t="s">
        <v>78</v>
      </c>
      <c r="P195" s="140" t="s">
        <v>78</v>
      </c>
    </row>
    <row r="196" spans="1:16" s="23" customFormat="1">
      <c r="A196" s="332"/>
      <c r="B196" s="403"/>
      <c r="C196" s="403"/>
      <c r="D196" s="141">
        <v>2</v>
      </c>
      <c r="E196" s="129">
        <v>19000</v>
      </c>
      <c r="F196" s="129">
        <v>16900</v>
      </c>
      <c r="G196" s="140" t="s">
        <v>78</v>
      </c>
      <c r="H196" s="140" t="s">
        <v>78</v>
      </c>
      <c r="I196" s="129">
        <f t="shared" ref="I196" si="234">E196*150%</f>
        <v>28500</v>
      </c>
      <c r="J196" s="129">
        <f>F196*150%</f>
        <v>25350</v>
      </c>
      <c r="K196" s="140" t="s">
        <v>78</v>
      </c>
      <c r="L196" s="140" t="s">
        <v>78</v>
      </c>
      <c r="M196" s="129">
        <f>E196*200%</f>
        <v>38000</v>
      </c>
      <c r="N196" s="129">
        <f t="shared" ref="N196" si="235">F196*200%</f>
        <v>33800</v>
      </c>
      <c r="O196" s="140" t="s">
        <v>78</v>
      </c>
      <c r="P196" s="140" t="s">
        <v>78</v>
      </c>
    </row>
    <row r="197" spans="1:16" s="23" customFormat="1">
      <c r="A197" s="332"/>
      <c r="B197" s="403"/>
      <c r="C197" s="403"/>
      <c r="D197" s="141">
        <v>3</v>
      </c>
      <c r="E197" s="129">
        <v>18100</v>
      </c>
      <c r="F197" s="129">
        <v>16000</v>
      </c>
      <c r="G197" s="140" t="s">
        <v>78</v>
      </c>
      <c r="H197" s="140" t="s">
        <v>78</v>
      </c>
      <c r="I197" s="129">
        <f t="shared" ref="I197" si="236">E197*150%</f>
        <v>27150</v>
      </c>
      <c r="J197" s="129">
        <f>F197*150%</f>
        <v>24000</v>
      </c>
      <c r="K197" s="140" t="s">
        <v>78</v>
      </c>
      <c r="L197" s="140" t="s">
        <v>78</v>
      </c>
      <c r="M197" s="129">
        <f>E197*200%</f>
        <v>36200</v>
      </c>
      <c r="N197" s="129">
        <f t="shared" ref="N197" si="237">F197*200%</f>
        <v>32000</v>
      </c>
      <c r="O197" s="140" t="s">
        <v>78</v>
      </c>
      <c r="P197" s="140" t="s">
        <v>78</v>
      </c>
    </row>
    <row r="198" spans="1:16" s="23" customFormat="1" ht="12.75" customHeight="1">
      <c r="A198" s="332"/>
      <c r="B198" s="403"/>
      <c r="C198" s="403"/>
      <c r="D198" s="141">
        <v>4</v>
      </c>
      <c r="E198" s="129">
        <v>17800</v>
      </c>
      <c r="F198" s="129">
        <v>15700</v>
      </c>
      <c r="G198" s="140" t="s">
        <v>78</v>
      </c>
      <c r="H198" s="140" t="s">
        <v>78</v>
      </c>
      <c r="I198" s="129">
        <f>E198*150%</f>
        <v>26700</v>
      </c>
      <c r="J198" s="129">
        <f>F198*150%</f>
        <v>23550</v>
      </c>
      <c r="K198" s="140" t="s">
        <v>78</v>
      </c>
      <c r="L198" s="140" t="s">
        <v>78</v>
      </c>
      <c r="M198" s="129">
        <f>E198*200%</f>
        <v>35600</v>
      </c>
      <c r="N198" s="129">
        <f t="shared" ref="N198:N199" si="238">F198*200%</f>
        <v>31400</v>
      </c>
      <c r="O198" s="140" t="s">
        <v>78</v>
      </c>
      <c r="P198" s="140" t="s">
        <v>78</v>
      </c>
    </row>
    <row r="199" spans="1:16" s="23" customFormat="1">
      <c r="A199" s="332"/>
      <c r="B199" s="404"/>
      <c r="C199" s="404"/>
      <c r="D199" s="141">
        <v>5</v>
      </c>
      <c r="E199" s="129" t="s">
        <v>78</v>
      </c>
      <c r="F199" s="129">
        <v>15700</v>
      </c>
      <c r="G199" s="140" t="s">
        <v>78</v>
      </c>
      <c r="H199" s="140" t="s">
        <v>78</v>
      </c>
      <c r="I199" s="129" t="s">
        <v>78</v>
      </c>
      <c r="J199" s="129">
        <f>F199*150%</f>
        <v>23550</v>
      </c>
      <c r="K199" s="140" t="s">
        <v>78</v>
      </c>
      <c r="L199" s="140" t="s">
        <v>78</v>
      </c>
      <c r="M199" s="129" t="s">
        <v>78</v>
      </c>
      <c r="N199" s="129">
        <f t="shared" si="238"/>
        <v>31400</v>
      </c>
      <c r="O199" s="140" t="s">
        <v>78</v>
      </c>
      <c r="P199" s="140" t="s">
        <v>78</v>
      </c>
    </row>
    <row r="200" spans="1:16" s="23" customFormat="1" ht="12.75" customHeight="1">
      <c r="A200" s="323"/>
      <c r="B200" s="130" t="s">
        <v>93</v>
      </c>
      <c r="C200" s="140" t="s">
        <v>58</v>
      </c>
      <c r="D200" s="56">
        <v>6</v>
      </c>
      <c r="E200" s="140" t="s">
        <v>78</v>
      </c>
      <c r="F200" s="140" t="s">
        <v>78</v>
      </c>
      <c r="G200" s="140">
        <v>15000</v>
      </c>
      <c r="H200" s="140" t="s">
        <v>78</v>
      </c>
      <c r="I200" s="129" t="s">
        <v>78</v>
      </c>
      <c r="J200" s="140" t="s">
        <v>78</v>
      </c>
      <c r="K200" s="129">
        <f>G200*150%</f>
        <v>22500</v>
      </c>
      <c r="L200" s="140" t="s">
        <v>78</v>
      </c>
      <c r="M200" s="129" t="s">
        <v>78</v>
      </c>
      <c r="N200" s="140" t="s">
        <v>78</v>
      </c>
      <c r="O200" s="129">
        <f>G200*200%</f>
        <v>30000</v>
      </c>
      <c r="P200" s="140" t="s">
        <v>78</v>
      </c>
    </row>
    <row r="201" spans="1:16" s="23" customFormat="1" ht="38.25" customHeight="1">
      <c r="A201" s="254">
        <v>41</v>
      </c>
      <c r="B201" s="259" t="s">
        <v>459</v>
      </c>
      <c r="C201" s="254">
        <v>530300</v>
      </c>
      <c r="D201" s="261">
        <v>1</v>
      </c>
      <c r="E201" s="103">
        <v>26360</v>
      </c>
      <c r="F201" s="103" t="s">
        <v>78</v>
      </c>
      <c r="G201" s="260" t="s">
        <v>78</v>
      </c>
      <c r="H201" s="260" t="s">
        <v>78</v>
      </c>
      <c r="I201" s="256">
        <f>E201*150%</f>
        <v>39540</v>
      </c>
      <c r="J201" s="256" t="s">
        <v>78</v>
      </c>
      <c r="K201" s="260" t="s">
        <v>78</v>
      </c>
      <c r="L201" s="260" t="s">
        <v>78</v>
      </c>
      <c r="M201" s="256">
        <f>E201*200%</f>
        <v>52720</v>
      </c>
      <c r="N201" s="256" t="s">
        <v>78</v>
      </c>
      <c r="O201" s="260" t="s">
        <v>78</v>
      </c>
      <c r="P201" s="260" t="s">
        <v>78</v>
      </c>
    </row>
    <row r="202" spans="1:16" ht="12.75" customHeight="1">
      <c r="A202" s="328" t="s">
        <v>157</v>
      </c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  <c r="L202" s="401"/>
      <c r="M202" s="401"/>
      <c r="N202" s="401"/>
      <c r="O202" s="401"/>
      <c r="P202" s="402"/>
    </row>
    <row r="203" spans="1:16" ht="15.75" customHeight="1">
      <c r="A203" s="322">
        <v>42</v>
      </c>
      <c r="B203" s="320" t="s">
        <v>243</v>
      </c>
      <c r="C203" s="342">
        <v>670300</v>
      </c>
      <c r="D203" s="174">
        <v>1</v>
      </c>
      <c r="E203" s="105">
        <v>28996</v>
      </c>
      <c r="F203" s="105">
        <v>28996</v>
      </c>
      <c r="G203" s="174" t="s">
        <v>78</v>
      </c>
      <c r="H203" s="174" t="s">
        <v>78</v>
      </c>
      <c r="I203" s="173">
        <f>E203*150%</f>
        <v>43494</v>
      </c>
      <c r="J203" s="160">
        <f>F203*150%</f>
        <v>43494</v>
      </c>
      <c r="K203" s="173" t="s">
        <v>78</v>
      </c>
      <c r="L203" s="174" t="s">
        <v>78</v>
      </c>
      <c r="M203" s="173">
        <f>E203*200%</f>
        <v>57992</v>
      </c>
      <c r="N203" s="160">
        <f>F203*200%</f>
        <v>57992</v>
      </c>
      <c r="O203" s="173" t="s">
        <v>78</v>
      </c>
      <c r="P203" s="174" t="s">
        <v>78</v>
      </c>
    </row>
    <row r="204" spans="1:16" ht="16.5" customHeight="1">
      <c r="A204" s="404"/>
      <c r="B204" s="404"/>
      <c r="C204" s="344"/>
      <c r="D204" s="174">
        <v>2</v>
      </c>
      <c r="E204" s="174">
        <v>18700</v>
      </c>
      <c r="F204" s="174">
        <v>16700</v>
      </c>
      <c r="G204" s="174" t="s">
        <v>78</v>
      </c>
      <c r="H204" s="174" t="s">
        <v>78</v>
      </c>
      <c r="I204" s="173">
        <f t="shared" ref="I204" si="239">E204*150%</f>
        <v>28050</v>
      </c>
      <c r="J204" s="160">
        <f t="shared" ref="J204" si="240">F204*150%</f>
        <v>25050</v>
      </c>
      <c r="K204" s="173" t="s">
        <v>78</v>
      </c>
      <c r="L204" s="174" t="s">
        <v>78</v>
      </c>
      <c r="M204" s="173">
        <f t="shared" ref="M204" si="241">E204*200%</f>
        <v>37400</v>
      </c>
      <c r="N204" s="160">
        <f t="shared" ref="M204:N241" si="242">F204*200%</f>
        <v>33400</v>
      </c>
      <c r="O204" s="173" t="s">
        <v>78</v>
      </c>
      <c r="P204" s="174" t="s">
        <v>78</v>
      </c>
    </row>
    <row r="205" spans="1:16" ht="32.25" customHeight="1">
      <c r="A205" s="160">
        <v>43</v>
      </c>
      <c r="B205" s="154" t="s">
        <v>38</v>
      </c>
      <c r="C205" s="163" t="s">
        <v>361</v>
      </c>
      <c r="D205" s="174">
        <v>6</v>
      </c>
      <c r="E205" s="174" t="s">
        <v>78</v>
      </c>
      <c r="F205" s="174" t="s">
        <v>78</v>
      </c>
      <c r="G205" s="174">
        <v>16500</v>
      </c>
      <c r="H205" s="174" t="s">
        <v>78</v>
      </c>
      <c r="I205" s="173" t="s">
        <v>78</v>
      </c>
      <c r="J205" s="174" t="s">
        <v>78</v>
      </c>
      <c r="K205" s="173">
        <f t="shared" ref="K205" si="243">G205*150%</f>
        <v>24750</v>
      </c>
      <c r="L205" s="174" t="s">
        <v>78</v>
      </c>
      <c r="M205" s="173" t="s">
        <v>78</v>
      </c>
      <c r="N205" s="174" t="s">
        <v>78</v>
      </c>
      <c r="O205" s="173">
        <f t="shared" ref="O205" si="244">G205*200%</f>
        <v>33000</v>
      </c>
      <c r="P205" s="174" t="s">
        <v>78</v>
      </c>
    </row>
    <row r="206" spans="1:16" s="23" customFormat="1" ht="12.75" customHeight="1">
      <c r="A206" s="322">
        <v>44</v>
      </c>
      <c r="B206" s="320" t="s">
        <v>262</v>
      </c>
      <c r="C206" s="322">
        <v>690300</v>
      </c>
      <c r="D206" s="160">
        <v>1</v>
      </c>
      <c r="E206" s="103">
        <v>31632</v>
      </c>
      <c r="F206" s="105">
        <v>31632</v>
      </c>
      <c r="G206" s="167" t="s">
        <v>78</v>
      </c>
      <c r="H206" s="167" t="s">
        <v>78</v>
      </c>
      <c r="I206" s="160">
        <f>E206*150%</f>
        <v>47448</v>
      </c>
      <c r="J206" s="160">
        <f>F206*150%</f>
        <v>47448</v>
      </c>
      <c r="K206" s="167" t="s">
        <v>78</v>
      </c>
      <c r="L206" s="167" t="s">
        <v>78</v>
      </c>
      <c r="M206" s="160">
        <f>E206*200%</f>
        <v>63264</v>
      </c>
      <c r="N206" s="160">
        <f>F206*200%</f>
        <v>63264</v>
      </c>
      <c r="O206" s="167" t="s">
        <v>78</v>
      </c>
      <c r="P206" s="167" t="s">
        <v>78</v>
      </c>
    </row>
    <row r="207" spans="1:16" s="23" customFormat="1" ht="12.75" customHeight="1">
      <c r="A207" s="332"/>
      <c r="B207" s="336"/>
      <c r="C207" s="332"/>
      <c r="D207" s="160">
        <v>2</v>
      </c>
      <c r="E207" s="160">
        <v>19700</v>
      </c>
      <c r="F207" s="167">
        <v>17200</v>
      </c>
      <c r="G207" s="167" t="s">
        <v>78</v>
      </c>
      <c r="H207" s="167" t="s">
        <v>78</v>
      </c>
      <c r="I207" s="160">
        <f>E207*150%</f>
        <v>29550</v>
      </c>
      <c r="J207" s="160">
        <f t="shared" ref="J207" si="245">F207*150%</f>
        <v>25800</v>
      </c>
      <c r="K207" s="167" t="s">
        <v>78</v>
      </c>
      <c r="L207" s="167" t="s">
        <v>78</v>
      </c>
      <c r="M207" s="160">
        <f>E207*200%</f>
        <v>39400</v>
      </c>
      <c r="N207" s="160">
        <f t="shared" ref="N207" si="246">F207*200%</f>
        <v>34400</v>
      </c>
      <c r="O207" s="167" t="s">
        <v>78</v>
      </c>
      <c r="P207" s="167" t="s">
        <v>78</v>
      </c>
    </row>
    <row r="208" spans="1:16" s="23" customFormat="1">
      <c r="A208" s="332"/>
      <c r="B208" s="336"/>
      <c r="C208" s="332"/>
      <c r="D208" s="160">
        <v>3</v>
      </c>
      <c r="E208" s="160">
        <v>18100</v>
      </c>
      <c r="F208" s="167">
        <v>15700</v>
      </c>
      <c r="G208" s="167" t="s">
        <v>78</v>
      </c>
      <c r="H208" s="167" t="s">
        <v>78</v>
      </c>
      <c r="I208" s="160">
        <f>E208*150%</f>
        <v>27150</v>
      </c>
      <c r="J208" s="160">
        <f t="shared" ref="J208" si="247">F208*150%</f>
        <v>23550</v>
      </c>
      <c r="K208" s="167" t="s">
        <v>78</v>
      </c>
      <c r="L208" s="167" t="s">
        <v>78</v>
      </c>
      <c r="M208" s="160">
        <f>E208*200%</f>
        <v>36200</v>
      </c>
      <c r="N208" s="160">
        <f t="shared" ref="N208" si="248">F208*200%</f>
        <v>31400</v>
      </c>
      <c r="O208" s="167" t="s">
        <v>78</v>
      </c>
      <c r="P208" s="167" t="s">
        <v>78</v>
      </c>
    </row>
    <row r="209" spans="1:16" ht="25.5" customHeight="1">
      <c r="A209" s="323"/>
      <c r="B209" s="321"/>
      <c r="C209" s="323"/>
      <c r="D209" s="173">
        <v>4</v>
      </c>
      <c r="E209" s="173">
        <v>17800</v>
      </c>
      <c r="F209" s="174">
        <v>15700</v>
      </c>
      <c r="G209" s="174" t="s">
        <v>78</v>
      </c>
      <c r="H209" s="174" t="s">
        <v>78</v>
      </c>
      <c r="I209" s="173">
        <f>E209*150%</f>
        <v>26700</v>
      </c>
      <c r="J209" s="173">
        <f t="shared" ref="J209" si="249">F209*150%</f>
        <v>23550</v>
      </c>
      <c r="K209" s="174" t="s">
        <v>78</v>
      </c>
      <c r="L209" s="174" t="s">
        <v>78</v>
      </c>
      <c r="M209" s="173">
        <f>E209*200%</f>
        <v>35600</v>
      </c>
      <c r="N209" s="173">
        <f t="shared" ref="N209" si="250">F209*200%</f>
        <v>31400</v>
      </c>
      <c r="O209" s="174" t="s">
        <v>78</v>
      </c>
      <c r="P209" s="174" t="s">
        <v>78</v>
      </c>
    </row>
    <row r="210" spans="1:16" ht="25.5" customHeight="1">
      <c r="A210" s="158">
        <v>45</v>
      </c>
      <c r="B210" s="154" t="s">
        <v>147</v>
      </c>
      <c r="C210" s="163" t="s">
        <v>391</v>
      </c>
      <c r="D210" s="174">
        <v>6</v>
      </c>
      <c r="E210" s="174" t="s">
        <v>78</v>
      </c>
      <c r="F210" s="174" t="s">
        <v>78</v>
      </c>
      <c r="G210" s="174">
        <v>15000</v>
      </c>
      <c r="H210" s="174" t="s">
        <v>78</v>
      </c>
      <c r="I210" s="173" t="s">
        <v>78</v>
      </c>
      <c r="J210" s="174" t="s">
        <v>78</v>
      </c>
      <c r="K210" s="173">
        <f t="shared" ref="K210" si="251">G210*150%</f>
        <v>22500</v>
      </c>
      <c r="L210" s="174" t="s">
        <v>78</v>
      </c>
      <c r="M210" s="173" t="s">
        <v>78</v>
      </c>
      <c r="N210" s="174" t="s">
        <v>78</v>
      </c>
      <c r="O210" s="173">
        <f t="shared" ref="O210" si="252">G210*200%</f>
        <v>30000</v>
      </c>
      <c r="P210" s="174" t="s">
        <v>78</v>
      </c>
    </row>
    <row r="211" spans="1:16" s="23" customFormat="1">
      <c r="A211" s="335">
        <v>46</v>
      </c>
      <c r="B211" s="334" t="s">
        <v>223</v>
      </c>
      <c r="C211" s="335">
        <v>550200</v>
      </c>
      <c r="D211" s="169">
        <v>1</v>
      </c>
      <c r="E211" s="103">
        <v>26360</v>
      </c>
      <c r="F211" s="103">
        <v>26360</v>
      </c>
      <c r="G211" s="167" t="s">
        <v>78</v>
      </c>
      <c r="H211" s="167" t="s">
        <v>78</v>
      </c>
      <c r="I211" s="160">
        <f>E211*150%</f>
        <v>39540</v>
      </c>
      <c r="J211" s="160">
        <f>F211*150%</f>
        <v>39540</v>
      </c>
      <c r="K211" s="167" t="s">
        <v>78</v>
      </c>
      <c r="L211" s="167" t="s">
        <v>78</v>
      </c>
      <c r="M211" s="160">
        <f>E211*200%</f>
        <v>52720</v>
      </c>
      <c r="N211" s="160">
        <f>F211*200%</f>
        <v>52720</v>
      </c>
      <c r="O211" s="167" t="s">
        <v>78</v>
      </c>
      <c r="P211" s="167" t="s">
        <v>78</v>
      </c>
    </row>
    <row r="212" spans="1:16" s="23" customFormat="1">
      <c r="A212" s="335"/>
      <c r="B212" s="334"/>
      <c r="C212" s="335"/>
      <c r="D212" s="169">
        <v>2</v>
      </c>
      <c r="E212" s="160">
        <v>17900</v>
      </c>
      <c r="F212" s="160">
        <v>16100</v>
      </c>
      <c r="G212" s="167" t="s">
        <v>78</v>
      </c>
      <c r="H212" s="167" t="s">
        <v>78</v>
      </c>
      <c r="I212" s="160">
        <f t="shared" ref="I212" si="253">E212*150%</f>
        <v>26850</v>
      </c>
      <c r="J212" s="160">
        <f t="shared" ref="J212" si="254">F212*150%</f>
        <v>24150</v>
      </c>
      <c r="K212" s="167" t="s">
        <v>78</v>
      </c>
      <c r="L212" s="167" t="s">
        <v>78</v>
      </c>
      <c r="M212" s="160">
        <f t="shared" ref="M212" si="255">E212*200%</f>
        <v>35800</v>
      </c>
      <c r="N212" s="160">
        <f t="shared" ref="N212" si="256">F212*200%</f>
        <v>32200</v>
      </c>
      <c r="O212" s="167" t="s">
        <v>78</v>
      </c>
      <c r="P212" s="167" t="s">
        <v>78</v>
      </c>
    </row>
    <row r="213" spans="1:16" s="23" customFormat="1">
      <c r="A213" s="335"/>
      <c r="B213" s="334"/>
      <c r="C213" s="335"/>
      <c r="D213" s="169">
        <v>3</v>
      </c>
      <c r="E213" s="160">
        <v>17200</v>
      </c>
      <c r="F213" s="160">
        <v>15400</v>
      </c>
      <c r="G213" s="167" t="s">
        <v>78</v>
      </c>
      <c r="H213" s="167" t="s">
        <v>78</v>
      </c>
      <c r="I213" s="160">
        <f t="shared" ref="I213" si="257">E213*150%</f>
        <v>25800</v>
      </c>
      <c r="J213" s="160">
        <f t="shared" ref="J213" si="258">F213*150%</f>
        <v>23100</v>
      </c>
      <c r="K213" s="167" t="s">
        <v>78</v>
      </c>
      <c r="L213" s="167" t="s">
        <v>78</v>
      </c>
      <c r="M213" s="160">
        <f t="shared" ref="M213" si="259">E213*200%</f>
        <v>34400</v>
      </c>
      <c r="N213" s="160">
        <f t="shared" ref="N213" si="260">F213*200%</f>
        <v>30800</v>
      </c>
      <c r="O213" s="167" t="s">
        <v>78</v>
      </c>
      <c r="P213" s="167" t="s">
        <v>78</v>
      </c>
    </row>
    <row r="214" spans="1:16" s="23" customFormat="1" ht="12.75" customHeight="1">
      <c r="A214" s="335"/>
      <c r="B214" s="334"/>
      <c r="C214" s="335"/>
      <c r="D214" s="169">
        <v>4</v>
      </c>
      <c r="E214" s="160">
        <v>16600</v>
      </c>
      <c r="F214" s="160">
        <v>14800</v>
      </c>
      <c r="G214" s="167" t="s">
        <v>78</v>
      </c>
      <c r="H214" s="167" t="s">
        <v>78</v>
      </c>
      <c r="I214" s="160">
        <f t="shared" ref="I214:J220" si="261">E214*150%</f>
        <v>24900</v>
      </c>
      <c r="J214" s="160">
        <f t="shared" si="261"/>
        <v>22200</v>
      </c>
      <c r="K214" s="167" t="s">
        <v>78</v>
      </c>
      <c r="L214" s="167" t="s">
        <v>78</v>
      </c>
      <c r="M214" s="160">
        <f t="shared" ref="M214:N220" si="262">E214*200%</f>
        <v>33200</v>
      </c>
      <c r="N214" s="160">
        <f t="shared" si="262"/>
        <v>29600</v>
      </c>
      <c r="O214" s="167" t="s">
        <v>78</v>
      </c>
      <c r="P214" s="167" t="s">
        <v>78</v>
      </c>
    </row>
    <row r="215" spans="1:16" s="23" customFormat="1">
      <c r="A215" s="335"/>
      <c r="B215" s="334"/>
      <c r="C215" s="335"/>
      <c r="D215" s="169">
        <v>5</v>
      </c>
      <c r="E215" s="160" t="s">
        <v>78</v>
      </c>
      <c r="F215" s="160">
        <v>14800</v>
      </c>
      <c r="G215" s="167" t="s">
        <v>78</v>
      </c>
      <c r="H215" s="167" t="s">
        <v>78</v>
      </c>
      <c r="I215" s="160" t="s">
        <v>78</v>
      </c>
      <c r="J215" s="160">
        <f t="shared" si="261"/>
        <v>22200</v>
      </c>
      <c r="K215" s="167" t="s">
        <v>78</v>
      </c>
      <c r="L215" s="167" t="s">
        <v>78</v>
      </c>
      <c r="M215" s="160" t="s">
        <v>78</v>
      </c>
      <c r="N215" s="160">
        <f t="shared" si="262"/>
        <v>29600</v>
      </c>
      <c r="O215" s="167" t="s">
        <v>78</v>
      </c>
      <c r="P215" s="167" t="s">
        <v>78</v>
      </c>
    </row>
    <row r="216" spans="1:16" s="23" customFormat="1">
      <c r="A216" s="335">
        <v>47</v>
      </c>
      <c r="B216" s="334" t="s">
        <v>21</v>
      </c>
      <c r="C216" s="335">
        <v>510400</v>
      </c>
      <c r="D216" s="169">
        <v>1</v>
      </c>
      <c r="E216" s="103">
        <v>26360</v>
      </c>
      <c r="F216" s="103">
        <v>26360</v>
      </c>
      <c r="G216" s="167" t="s">
        <v>78</v>
      </c>
      <c r="H216" s="167" t="s">
        <v>78</v>
      </c>
      <c r="I216" s="160">
        <f>E216*150%</f>
        <v>39540</v>
      </c>
      <c r="J216" s="160">
        <f>F216*150%</f>
        <v>39540</v>
      </c>
      <c r="K216" s="167" t="s">
        <v>78</v>
      </c>
      <c r="L216" s="167" t="s">
        <v>78</v>
      </c>
      <c r="M216" s="160">
        <f>E216*200%</f>
        <v>52720</v>
      </c>
      <c r="N216" s="160">
        <f>F216*200%</f>
        <v>52720</v>
      </c>
      <c r="O216" s="167" t="s">
        <v>78</v>
      </c>
      <c r="P216" s="167" t="s">
        <v>78</v>
      </c>
    </row>
    <row r="217" spans="1:16" s="23" customFormat="1">
      <c r="A217" s="335"/>
      <c r="B217" s="334"/>
      <c r="C217" s="335"/>
      <c r="D217" s="169">
        <v>2</v>
      </c>
      <c r="E217" s="160">
        <v>17900</v>
      </c>
      <c r="F217" s="160">
        <v>16100</v>
      </c>
      <c r="G217" s="167" t="s">
        <v>78</v>
      </c>
      <c r="H217" s="167" t="s">
        <v>78</v>
      </c>
      <c r="I217" s="160">
        <f t="shared" ref="I217" si="263">E217*150%</f>
        <v>26850</v>
      </c>
      <c r="J217" s="160">
        <f t="shared" ref="J217" si="264">F217*150%</f>
        <v>24150</v>
      </c>
      <c r="K217" s="167" t="s">
        <v>78</v>
      </c>
      <c r="L217" s="167" t="s">
        <v>78</v>
      </c>
      <c r="M217" s="160">
        <f t="shared" ref="M217" si="265">E217*200%</f>
        <v>35800</v>
      </c>
      <c r="N217" s="160">
        <f t="shared" ref="N217" si="266">F217*200%</f>
        <v>32200</v>
      </c>
      <c r="O217" s="167" t="s">
        <v>78</v>
      </c>
      <c r="P217" s="167" t="s">
        <v>78</v>
      </c>
    </row>
    <row r="218" spans="1:16" s="23" customFormat="1">
      <c r="A218" s="335"/>
      <c r="B218" s="334"/>
      <c r="C218" s="335"/>
      <c r="D218" s="169">
        <v>3</v>
      </c>
      <c r="E218" s="160">
        <v>16900</v>
      </c>
      <c r="F218" s="160">
        <v>15100</v>
      </c>
      <c r="G218" s="167" t="s">
        <v>78</v>
      </c>
      <c r="H218" s="167" t="s">
        <v>78</v>
      </c>
      <c r="I218" s="160">
        <f t="shared" ref="I218" si="267">E218*150%</f>
        <v>25350</v>
      </c>
      <c r="J218" s="160">
        <f t="shared" ref="J218" si="268">F218*150%</f>
        <v>22650</v>
      </c>
      <c r="K218" s="167" t="s">
        <v>78</v>
      </c>
      <c r="L218" s="167" t="s">
        <v>78</v>
      </c>
      <c r="M218" s="160">
        <f t="shared" ref="M218" si="269">E218*200%</f>
        <v>33800</v>
      </c>
      <c r="N218" s="160">
        <f t="shared" ref="N218" si="270">F218*200%</f>
        <v>30200</v>
      </c>
      <c r="O218" s="167" t="s">
        <v>78</v>
      </c>
      <c r="P218" s="167" t="s">
        <v>78</v>
      </c>
    </row>
    <row r="219" spans="1:16">
      <c r="A219" s="335"/>
      <c r="B219" s="334"/>
      <c r="C219" s="335"/>
      <c r="D219" s="172">
        <v>4</v>
      </c>
      <c r="E219" s="173">
        <v>16600</v>
      </c>
      <c r="F219" s="173">
        <v>14800</v>
      </c>
      <c r="G219" s="174" t="s">
        <v>78</v>
      </c>
      <c r="H219" s="174" t="s">
        <v>78</v>
      </c>
      <c r="I219" s="173">
        <f t="shared" ref="I219:I241" si="271">E219*150%</f>
        <v>24900</v>
      </c>
      <c r="J219" s="173">
        <f t="shared" si="261"/>
        <v>22200</v>
      </c>
      <c r="K219" s="174" t="s">
        <v>78</v>
      </c>
      <c r="L219" s="174" t="s">
        <v>78</v>
      </c>
      <c r="M219" s="173">
        <f t="shared" si="242"/>
        <v>33200</v>
      </c>
      <c r="N219" s="173">
        <f t="shared" si="262"/>
        <v>29600</v>
      </c>
      <c r="O219" s="174" t="s">
        <v>78</v>
      </c>
      <c r="P219" s="174" t="s">
        <v>78</v>
      </c>
    </row>
    <row r="220" spans="1:16">
      <c r="A220" s="335"/>
      <c r="B220" s="334"/>
      <c r="C220" s="335"/>
      <c r="D220" s="172">
        <v>5</v>
      </c>
      <c r="E220" s="173" t="s">
        <v>78</v>
      </c>
      <c r="F220" s="173">
        <v>14800</v>
      </c>
      <c r="G220" s="174" t="s">
        <v>78</v>
      </c>
      <c r="H220" s="174" t="s">
        <v>78</v>
      </c>
      <c r="I220" s="173" t="s">
        <v>78</v>
      </c>
      <c r="J220" s="173">
        <f t="shared" si="261"/>
        <v>22200</v>
      </c>
      <c r="K220" s="174" t="s">
        <v>78</v>
      </c>
      <c r="L220" s="174" t="s">
        <v>78</v>
      </c>
      <c r="M220" s="173" t="s">
        <v>78</v>
      </c>
      <c r="N220" s="173">
        <f t="shared" si="262"/>
        <v>29600</v>
      </c>
      <c r="O220" s="174" t="s">
        <v>78</v>
      </c>
      <c r="P220" s="174" t="s">
        <v>78</v>
      </c>
    </row>
    <row r="221" spans="1:16">
      <c r="A221" s="335"/>
      <c r="B221" s="334"/>
      <c r="C221" s="167">
        <v>540202</v>
      </c>
      <c r="D221" s="175">
        <v>6</v>
      </c>
      <c r="E221" s="174" t="s">
        <v>78</v>
      </c>
      <c r="F221" s="174" t="s">
        <v>78</v>
      </c>
      <c r="G221" s="174">
        <v>14500</v>
      </c>
      <c r="H221" s="174" t="s">
        <v>78</v>
      </c>
      <c r="I221" s="173" t="s">
        <v>78</v>
      </c>
      <c r="J221" s="174" t="s">
        <v>78</v>
      </c>
      <c r="K221" s="173">
        <f t="shared" ref="K221:K243" si="272">G221*150%</f>
        <v>21750</v>
      </c>
      <c r="L221" s="174" t="s">
        <v>78</v>
      </c>
      <c r="M221" s="173" t="s">
        <v>78</v>
      </c>
      <c r="N221" s="174" t="s">
        <v>78</v>
      </c>
      <c r="O221" s="173">
        <f t="shared" ref="O221:O243" si="273">G221*200%</f>
        <v>29000</v>
      </c>
      <c r="P221" s="174" t="s">
        <v>78</v>
      </c>
    </row>
    <row r="222" spans="1:16" ht="17.25" customHeight="1">
      <c r="A222" s="256">
        <v>48</v>
      </c>
      <c r="B222" s="255" t="s">
        <v>458</v>
      </c>
      <c r="C222" s="260">
        <v>610300</v>
      </c>
      <c r="D222" s="264">
        <v>1</v>
      </c>
      <c r="E222" s="105">
        <v>28996</v>
      </c>
      <c r="F222" s="105">
        <v>28996</v>
      </c>
      <c r="G222" s="266" t="s">
        <v>78</v>
      </c>
      <c r="H222" s="266" t="s">
        <v>78</v>
      </c>
      <c r="I222" s="265">
        <f>E222*150%</f>
        <v>43494</v>
      </c>
      <c r="J222" s="265">
        <f>F222*150%</f>
        <v>43494</v>
      </c>
      <c r="K222" s="265" t="s">
        <v>78</v>
      </c>
      <c r="L222" s="266" t="s">
        <v>78</v>
      </c>
      <c r="M222" s="265">
        <f>E222*200%</f>
        <v>57992</v>
      </c>
      <c r="N222" s="265">
        <f>F222*200%</f>
        <v>57992</v>
      </c>
      <c r="O222" s="265" t="s">
        <v>78</v>
      </c>
      <c r="P222" s="266" t="s">
        <v>78</v>
      </c>
    </row>
    <row r="223" spans="1:16" ht="27.75" customHeight="1">
      <c r="A223" s="160">
        <v>49</v>
      </c>
      <c r="B223" s="159" t="s">
        <v>148</v>
      </c>
      <c r="C223" s="167" t="s">
        <v>55</v>
      </c>
      <c r="D223" s="175">
        <v>6</v>
      </c>
      <c r="E223" s="174" t="s">
        <v>78</v>
      </c>
      <c r="F223" s="174" t="s">
        <v>78</v>
      </c>
      <c r="G223" s="174">
        <v>14500</v>
      </c>
      <c r="H223" s="174" t="s">
        <v>78</v>
      </c>
      <c r="I223" s="173" t="s">
        <v>78</v>
      </c>
      <c r="J223" s="174" t="s">
        <v>78</v>
      </c>
      <c r="K223" s="173">
        <f t="shared" si="272"/>
        <v>21750</v>
      </c>
      <c r="L223" s="174" t="s">
        <v>78</v>
      </c>
      <c r="M223" s="173" t="s">
        <v>78</v>
      </c>
      <c r="N223" s="174" t="s">
        <v>78</v>
      </c>
      <c r="O223" s="173">
        <f t="shared" si="273"/>
        <v>29000</v>
      </c>
      <c r="P223" s="174" t="s">
        <v>78</v>
      </c>
    </row>
    <row r="224" spans="1:16" s="23" customFormat="1">
      <c r="A224" s="335">
        <v>50</v>
      </c>
      <c r="B224" s="334" t="s">
        <v>299</v>
      </c>
      <c r="C224" s="374">
        <v>510000</v>
      </c>
      <c r="D224" s="56">
        <v>1</v>
      </c>
      <c r="E224" s="105">
        <v>26360</v>
      </c>
      <c r="F224" s="105">
        <v>26360</v>
      </c>
      <c r="G224" s="167" t="s">
        <v>78</v>
      </c>
      <c r="H224" s="167" t="s">
        <v>78</v>
      </c>
      <c r="I224" s="160">
        <f>E224*150%</f>
        <v>39540</v>
      </c>
      <c r="J224" s="160">
        <f>F224*150%</f>
        <v>39540</v>
      </c>
      <c r="K224" s="167" t="s">
        <v>78</v>
      </c>
      <c r="L224" s="167" t="s">
        <v>78</v>
      </c>
      <c r="M224" s="160">
        <f>E224*200%</f>
        <v>52720</v>
      </c>
      <c r="N224" s="160">
        <f>F224*200%</f>
        <v>52720</v>
      </c>
      <c r="O224" s="167" t="s">
        <v>78</v>
      </c>
      <c r="P224" s="167" t="s">
        <v>78</v>
      </c>
    </row>
    <row r="225" spans="1:16" s="23" customFormat="1">
      <c r="A225" s="335"/>
      <c r="B225" s="334"/>
      <c r="C225" s="374"/>
      <c r="D225" s="56">
        <v>2</v>
      </c>
      <c r="E225" s="167">
        <v>17900</v>
      </c>
      <c r="F225" s="167">
        <v>16100</v>
      </c>
      <c r="G225" s="167" t="s">
        <v>78</v>
      </c>
      <c r="H225" s="167" t="s">
        <v>78</v>
      </c>
      <c r="I225" s="160">
        <f t="shared" ref="I225" si="274">E225*150%</f>
        <v>26850</v>
      </c>
      <c r="J225" s="160">
        <f t="shared" ref="J225" si="275">F225*150%</f>
        <v>24150</v>
      </c>
      <c r="K225" s="167" t="s">
        <v>78</v>
      </c>
      <c r="L225" s="167" t="s">
        <v>78</v>
      </c>
      <c r="M225" s="160">
        <f t="shared" ref="M225" si="276">E225*200%</f>
        <v>35800</v>
      </c>
      <c r="N225" s="160">
        <f t="shared" ref="N225" si="277">F225*200%</f>
        <v>32200</v>
      </c>
      <c r="O225" s="167" t="s">
        <v>78</v>
      </c>
      <c r="P225" s="167" t="s">
        <v>78</v>
      </c>
    </row>
    <row r="226" spans="1:16" s="23" customFormat="1">
      <c r="A226" s="335"/>
      <c r="B226" s="334"/>
      <c r="C226" s="374"/>
      <c r="D226" s="56">
        <v>3</v>
      </c>
      <c r="E226" s="167">
        <v>16900</v>
      </c>
      <c r="F226" s="167">
        <v>15100</v>
      </c>
      <c r="G226" s="167" t="s">
        <v>78</v>
      </c>
      <c r="H226" s="167" t="s">
        <v>78</v>
      </c>
      <c r="I226" s="160">
        <f t="shared" ref="I226" si="278">E226*150%</f>
        <v>25350</v>
      </c>
      <c r="J226" s="160">
        <f t="shared" ref="J226" si="279">F226*150%</f>
        <v>22650</v>
      </c>
      <c r="K226" s="167" t="s">
        <v>78</v>
      </c>
      <c r="L226" s="167" t="s">
        <v>78</v>
      </c>
      <c r="M226" s="160">
        <f t="shared" ref="M226" si="280">E226*200%</f>
        <v>33800</v>
      </c>
      <c r="N226" s="160">
        <f t="shared" ref="N226" si="281">F226*200%</f>
        <v>30200</v>
      </c>
      <c r="O226" s="167" t="s">
        <v>78</v>
      </c>
      <c r="P226" s="167" t="s">
        <v>78</v>
      </c>
    </row>
    <row r="227" spans="1:16" s="23" customFormat="1">
      <c r="A227" s="335"/>
      <c r="B227" s="334"/>
      <c r="C227" s="374"/>
      <c r="D227" s="56">
        <v>4</v>
      </c>
      <c r="E227" s="167">
        <v>16600</v>
      </c>
      <c r="F227" s="167">
        <v>14800</v>
      </c>
      <c r="G227" s="167" t="s">
        <v>78</v>
      </c>
      <c r="H227" s="167" t="s">
        <v>78</v>
      </c>
      <c r="I227" s="160">
        <f t="shared" ref="I227:J242" si="282">E227*150%</f>
        <v>24900</v>
      </c>
      <c r="J227" s="160">
        <f t="shared" si="282"/>
        <v>22200</v>
      </c>
      <c r="K227" s="167" t="s">
        <v>78</v>
      </c>
      <c r="L227" s="167" t="s">
        <v>78</v>
      </c>
      <c r="M227" s="160">
        <f t="shared" ref="M227:N242" si="283">E227*200%</f>
        <v>33200</v>
      </c>
      <c r="N227" s="160">
        <f t="shared" si="283"/>
        <v>29600</v>
      </c>
      <c r="O227" s="167" t="s">
        <v>78</v>
      </c>
      <c r="P227" s="167" t="s">
        <v>78</v>
      </c>
    </row>
    <row r="228" spans="1:16" s="23" customFormat="1">
      <c r="A228" s="335"/>
      <c r="B228" s="334"/>
      <c r="C228" s="374"/>
      <c r="D228" s="56">
        <v>5</v>
      </c>
      <c r="E228" s="167" t="s">
        <v>78</v>
      </c>
      <c r="F228" s="167">
        <v>14800</v>
      </c>
      <c r="G228" s="167" t="s">
        <v>78</v>
      </c>
      <c r="H228" s="167" t="s">
        <v>78</v>
      </c>
      <c r="I228" s="160" t="s">
        <v>78</v>
      </c>
      <c r="J228" s="160">
        <f t="shared" si="282"/>
        <v>22200</v>
      </c>
      <c r="K228" s="167" t="s">
        <v>78</v>
      </c>
      <c r="L228" s="167" t="s">
        <v>78</v>
      </c>
      <c r="M228" s="160" t="s">
        <v>78</v>
      </c>
      <c r="N228" s="160">
        <f t="shared" si="283"/>
        <v>29600</v>
      </c>
      <c r="O228" s="167" t="s">
        <v>78</v>
      </c>
      <c r="P228" s="167" t="s">
        <v>78</v>
      </c>
    </row>
    <row r="229" spans="1:16" s="23" customFormat="1">
      <c r="A229" s="322">
        <v>51</v>
      </c>
      <c r="B229" s="320" t="s">
        <v>300</v>
      </c>
      <c r="C229" s="322">
        <v>640200</v>
      </c>
      <c r="D229" s="160">
        <v>1</v>
      </c>
      <c r="E229" s="103">
        <v>30314</v>
      </c>
      <c r="F229" s="103">
        <v>30314</v>
      </c>
      <c r="G229" s="167" t="s">
        <v>78</v>
      </c>
      <c r="H229" s="167" t="s">
        <v>78</v>
      </c>
      <c r="I229" s="160">
        <f>E229*150%</f>
        <v>45471</v>
      </c>
      <c r="J229" s="160">
        <f>F229*150%</f>
        <v>45471</v>
      </c>
      <c r="K229" s="167" t="s">
        <v>78</v>
      </c>
      <c r="L229" s="167" t="s">
        <v>78</v>
      </c>
      <c r="M229" s="160">
        <f>E229*200%</f>
        <v>60628</v>
      </c>
      <c r="N229" s="160">
        <f>F229*200%</f>
        <v>60628</v>
      </c>
      <c r="O229" s="167" t="s">
        <v>78</v>
      </c>
      <c r="P229" s="167" t="s">
        <v>78</v>
      </c>
    </row>
    <row r="230" spans="1:16" s="23" customFormat="1">
      <c r="A230" s="332"/>
      <c r="B230" s="336"/>
      <c r="C230" s="332"/>
      <c r="D230" s="160">
        <v>2</v>
      </c>
      <c r="E230" s="160">
        <v>18500</v>
      </c>
      <c r="F230" s="160">
        <v>16400</v>
      </c>
      <c r="G230" s="167" t="s">
        <v>78</v>
      </c>
      <c r="H230" s="167" t="s">
        <v>78</v>
      </c>
      <c r="I230" s="160">
        <f t="shared" ref="I230" si="284">E230*150%</f>
        <v>27750</v>
      </c>
      <c r="J230" s="160">
        <f t="shared" ref="J230" si="285">F230*150%</f>
        <v>24600</v>
      </c>
      <c r="K230" s="167" t="s">
        <v>78</v>
      </c>
      <c r="L230" s="167" t="s">
        <v>78</v>
      </c>
      <c r="M230" s="160">
        <f t="shared" ref="M230" si="286">E230*200%</f>
        <v>37000</v>
      </c>
      <c r="N230" s="160">
        <f t="shared" ref="N230" si="287">F230*200%</f>
        <v>32800</v>
      </c>
      <c r="O230" s="167" t="s">
        <v>78</v>
      </c>
      <c r="P230" s="167" t="s">
        <v>78</v>
      </c>
    </row>
    <row r="231" spans="1:16" s="23" customFormat="1">
      <c r="A231" s="332"/>
      <c r="B231" s="336"/>
      <c r="C231" s="332"/>
      <c r="D231" s="160">
        <v>3</v>
      </c>
      <c r="E231" s="160">
        <v>18100</v>
      </c>
      <c r="F231" s="160">
        <v>16000</v>
      </c>
      <c r="G231" s="167" t="s">
        <v>78</v>
      </c>
      <c r="H231" s="167" t="s">
        <v>78</v>
      </c>
      <c r="I231" s="160">
        <f t="shared" ref="I231" si="288">E231*150%</f>
        <v>27150</v>
      </c>
      <c r="J231" s="160">
        <f t="shared" ref="J231" si="289">F231*150%</f>
        <v>24000</v>
      </c>
      <c r="K231" s="167" t="s">
        <v>78</v>
      </c>
      <c r="L231" s="167" t="s">
        <v>78</v>
      </c>
      <c r="M231" s="160">
        <f t="shared" ref="M231" si="290">E231*200%</f>
        <v>36200</v>
      </c>
      <c r="N231" s="160">
        <f t="shared" ref="N231" si="291">F231*200%</f>
        <v>32000</v>
      </c>
      <c r="O231" s="167" t="s">
        <v>78</v>
      </c>
      <c r="P231" s="167" t="s">
        <v>78</v>
      </c>
    </row>
    <row r="232" spans="1:16" s="23" customFormat="1" ht="12.75" customHeight="1">
      <c r="A232" s="332"/>
      <c r="B232" s="336"/>
      <c r="C232" s="332"/>
      <c r="D232" s="160">
        <v>4</v>
      </c>
      <c r="E232" s="160">
        <v>17500</v>
      </c>
      <c r="F232" s="160">
        <v>15100</v>
      </c>
      <c r="G232" s="167" t="s">
        <v>78</v>
      </c>
      <c r="H232" s="167" t="s">
        <v>78</v>
      </c>
      <c r="I232" s="160">
        <f t="shared" si="282"/>
        <v>26250</v>
      </c>
      <c r="J232" s="160">
        <f t="shared" si="282"/>
        <v>22650</v>
      </c>
      <c r="K232" s="167" t="s">
        <v>78</v>
      </c>
      <c r="L232" s="167" t="s">
        <v>78</v>
      </c>
      <c r="M232" s="160">
        <f t="shared" si="283"/>
        <v>35000</v>
      </c>
      <c r="N232" s="160">
        <f t="shared" si="283"/>
        <v>30200</v>
      </c>
      <c r="O232" s="167" t="s">
        <v>78</v>
      </c>
      <c r="P232" s="167" t="s">
        <v>78</v>
      </c>
    </row>
    <row r="233" spans="1:16" s="23" customFormat="1">
      <c r="A233" s="323"/>
      <c r="B233" s="321"/>
      <c r="C233" s="323"/>
      <c r="D233" s="160">
        <v>5</v>
      </c>
      <c r="E233" s="160" t="s">
        <v>78</v>
      </c>
      <c r="F233" s="160">
        <v>15100</v>
      </c>
      <c r="G233" s="167" t="s">
        <v>78</v>
      </c>
      <c r="H233" s="167" t="s">
        <v>78</v>
      </c>
      <c r="I233" s="160" t="s">
        <v>78</v>
      </c>
      <c r="J233" s="160">
        <f t="shared" si="282"/>
        <v>22650</v>
      </c>
      <c r="K233" s="167" t="s">
        <v>78</v>
      </c>
      <c r="L233" s="167" t="s">
        <v>78</v>
      </c>
      <c r="M233" s="160" t="s">
        <v>78</v>
      </c>
      <c r="N233" s="160">
        <f t="shared" si="283"/>
        <v>30200</v>
      </c>
      <c r="O233" s="167" t="s">
        <v>78</v>
      </c>
      <c r="P233" s="167" t="s">
        <v>78</v>
      </c>
    </row>
    <row r="234" spans="1:16" s="23" customFormat="1">
      <c r="A234" s="322">
        <v>52</v>
      </c>
      <c r="B234" s="320" t="s">
        <v>174</v>
      </c>
      <c r="C234" s="322">
        <v>700700</v>
      </c>
      <c r="D234" s="160">
        <v>1</v>
      </c>
      <c r="E234" s="103">
        <v>31632</v>
      </c>
      <c r="F234" s="105">
        <v>31632</v>
      </c>
      <c r="G234" s="167" t="s">
        <v>78</v>
      </c>
      <c r="H234" s="167" t="s">
        <v>78</v>
      </c>
      <c r="I234" s="160">
        <f>E234*150%</f>
        <v>47448</v>
      </c>
      <c r="J234" s="160">
        <f>F234*150%</f>
        <v>47448</v>
      </c>
      <c r="K234" s="167" t="s">
        <v>78</v>
      </c>
      <c r="L234" s="167" t="s">
        <v>78</v>
      </c>
      <c r="M234" s="160">
        <f>E234*200%</f>
        <v>63264</v>
      </c>
      <c r="N234" s="160">
        <f>F234*200%</f>
        <v>63264</v>
      </c>
      <c r="O234" s="167" t="s">
        <v>78</v>
      </c>
      <c r="P234" s="167" t="s">
        <v>78</v>
      </c>
    </row>
    <row r="235" spans="1:16" s="23" customFormat="1">
      <c r="A235" s="332"/>
      <c r="B235" s="336"/>
      <c r="C235" s="332"/>
      <c r="D235" s="160">
        <v>2</v>
      </c>
      <c r="E235" s="160">
        <v>17900</v>
      </c>
      <c r="F235" s="167">
        <v>15800</v>
      </c>
      <c r="G235" s="167" t="s">
        <v>78</v>
      </c>
      <c r="H235" s="167" t="s">
        <v>78</v>
      </c>
      <c r="I235" s="160">
        <f t="shared" ref="I235" si="292">E235*150%</f>
        <v>26850</v>
      </c>
      <c r="J235" s="160">
        <f t="shared" ref="J235" si="293">F235*150%</f>
        <v>23700</v>
      </c>
      <c r="K235" s="167" t="s">
        <v>78</v>
      </c>
      <c r="L235" s="167" t="s">
        <v>78</v>
      </c>
      <c r="M235" s="160">
        <f t="shared" ref="M235" si="294">E235*200%</f>
        <v>35800</v>
      </c>
      <c r="N235" s="160">
        <f t="shared" ref="N235" si="295">F235*200%</f>
        <v>31600</v>
      </c>
      <c r="O235" s="167" t="s">
        <v>78</v>
      </c>
      <c r="P235" s="167" t="s">
        <v>78</v>
      </c>
    </row>
    <row r="236" spans="1:16" s="23" customFormat="1">
      <c r="A236" s="332"/>
      <c r="B236" s="336"/>
      <c r="C236" s="332"/>
      <c r="D236" s="160">
        <v>3</v>
      </c>
      <c r="E236" s="160">
        <v>17800</v>
      </c>
      <c r="F236" s="167">
        <v>15700</v>
      </c>
      <c r="G236" s="167" t="s">
        <v>78</v>
      </c>
      <c r="H236" s="167" t="s">
        <v>78</v>
      </c>
      <c r="I236" s="160">
        <f t="shared" ref="I236" si="296">E236*150%</f>
        <v>26700</v>
      </c>
      <c r="J236" s="160">
        <f t="shared" ref="J236" si="297">F236*150%</f>
        <v>23550</v>
      </c>
      <c r="K236" s="167" t="s">
        <v>78</v>
      </c>
      <c r="L236" s="167" t="s">
        <v>78</v>
      </c>
      <c r="M236" s="160">
        <f t="shared" ref="M236" si="298">E236*200%</f>
        <v>35600</v>
      </c>
      <c r="N236" s="160">
        <f t="shared" ref="N236" si="299">F236*200%</f>
        <v>31400</v>
      </c>
      <c r="O236" s="167" t="s">
        <v>78</v>
      </c>
      <c r="P236" s="167" t="s">
        <v>78</v>
      </c>
    </row>
    <row r="237" spans="1:16" s="23" customFormat="1">
      <c r="A237" s="323"/>
      <c r="B237" s="321"/>
      <c r="C237" s="323"/>
      <c r="D237" s="160">
        <v>4</v>
      </c>
      <c r="E237" s="160">
        <v>17800</v>
      </c>
      <c r="F237" s="167">
        <v>15700</v>
      </c>
      <c r="G237" s="167" t="s">
        <v>78</v>
      </c>
      <c r="H237" s="167" t="s">
        <v>78</v>
      </c>
      <c r="I237" s="160">
        <f t="shared" si="282"/>
        <v>26700</v>
      </c>
      <c r="J237" s="160">
        <f t="shared" si="282"/>
        <v>23550</v>
      </c>
      <c r="K237" s="167" t="s">
        <v>78</v>
      </c>
      <c r="L237" s="167" t="s">
        <v>78</v>
      </c>
      <c r="M237" s="160">
        <f t="shared" si="283"/>
        <v>35600</v>
      </c>
      <c r="N237" s="160">
        <f t="shared" si="283"/>
        <v>31400</v>
      </c>
      <c r="O237" s="167" t="s">
        <v>78</v>
      </c>
      <c r="P237" s="167" t="s">
        <v>78</v>
      </c>
    </row>
    <row r="238" spans="1:16" s="23" customFormat="1">
      <c r="A238" s="322">
        <v>53</v>
      </c>
      <c r="B238" s="360" t="s">
        <v>149</v>
      </c>
      <c r="C238" s="322">
        <v>640200</v>
      </c>
      <c r="D238" s="160">
        <v>1</v>
      </c>
      <c r="E238" s="103">
        <v>30314</v>
      </c>
      <c r="F238" s="103">
        <v>30314</v>
      </c>
      <c r="G238" s="167" t="s">
        <v>78</v>
      </c>
      <c r="H238" s="167" t="s">
        <v>78</v>
      </c>
      <c r="I238" s="160">
        <f>E238*150%</f>
        <v>45471</v>
      </c>
      <c r="J238" s="160">
        <f>F238*150%</f>
        <v>45471</v>
      </c>
      <c r="K238" s="167" t="s">
        <v>78</v>
      </c>
      <c r="L238" s="167" t="s">
        <v>78</v>
      </c>
      <c r="M238" s="160">
        <f>E238*200%</f>
        <v>60628</v>
      </c>
      <c r="N238" s="160">
        <f>F238*200%</f>
        <v>60628</v>
      </c>
      <c r="O238" s="167" t="s">
        <v>78</v>
      </c>
      <c r="P238" s="167" t="s">
        <v>78</v>
      </c>
    </row>
    <row r="239" spans="1:16" s="23" customFormat="1">
      <c r="A239" s="332"/>
      <c r="B239" s="393"/>
      <c r="C239" s="332"/>
      <c r="D239" s="160">
        <v>2</v>
      </c>
      <c r="E239" s="160">
        <v>19400</v>
      </c>
      <c r="F239" s="160">
        <v>17300</v>
      </c>
      <c r="G239" s="167" t="s">
        <v>78</v>
      </c>
      <c r="H239" s="167" t="s">
        <v>78</v>
      </c>
      <c r="I239" s="160">
        <f t="shared" ref="I239" si="300">E239*150%</f>
        <v>29100</v>
      </c>
      <c r="J239" s="160">
        <f t="shared" ref="J239" si="301">F239*150%</f>
        <v>25950</v>
      </c>
      <c r="K239" s="167" t="s">
        <v>78</v>
      </c>
      <c r="L239" s="167" t="s">
        <v>78</v>
      </c>
      <c r="M239" s="160">
        <f t="shared" ref="M239" si="302">E239*200%</f>
        <v>38800</v>
      </c>
      <c r="N239" s="160">
        <f t="shared" ref="N239" si="303">F239*200%</f>
        <v>34600</v>
      </c>
      <c r="O239" s="167" t="s">
        <v>78</v>
      </c>
      <c r="P239" s="167" t="s">
        <v>78</v>
      </c>
    </row>
    <row r="240" spans="1:16" s="23" customFormat="1">
      <c r="A240" s="332"/>
      <c r="B240" s="393"/>
      <c r="C240" s="332"/>
      <c r="D240" s="160">
        <v>3</v>
      </c>
      <c r="E240" s="160">
        <v>19000</v>
      </c>
      <c r="F240" s="160">
        <v>16900</v>
      </c>
      <c r="G240" s="167" t="s">
        <v>78</v>
      </c>
      <c r="H240" s="167" t="s">
        <v>78</v>
      </c>
      <c r="I240" s="160">
        <f t="shared" ref="I240" si="304">E240*150%</f>
        <v>28500</v>
      </c>
      <c r="J240" s="160">
        <f t="shared" ref="J240" si="305">F240*150%</f>
        <v>25350</v>
      </c>
      <c r="K240" s="167" t="s">
        <v>78</v>
      </c>
      <c r="L240" s="167" t="s">
        <v>78</v>
      </c>
      <c r="M240" s="160">
        <f t="shared" ref="M240" si="306">E240*200%</f>
        <v>38000</v>
      </c>
      <c r="N240" s="160">
        <f t="shared" ref="N240" si="307">F240*200%</f>
        <v>33800</v>
      </c>
      <c r="O240" s="167" t="s">
        <v>78</v>
      </c>
      <c r="P240" s="167" t="s">
        <v>78</v>
      </c>
    </row>
    <row r="241" spans="1:16" s="23" customFormat="1" ht="12.75" customHeight="1">
      <c r="A241" s="332"/>
      <c r="B241" s="393"/>
      <c r="C241" s="332"/>
      <c r="D241" s="160">
        <v>4</v>
      </c>
      <c r="E241" s="160">
        <v>18700</v>
      </c>
      <c r="F241" s="160">
        <v>16600</v>
      </c>
      <c r="G241" s="167" t="s">
        <v>78</v>
      </c>
      <c r="H241" s="167" t="s">
        <v>78</v>
      </c>
      <c r="I241" s="160">
        <f t="shared" si="271"/>
        <v>28050</v>
      </c>
      <c r="J241" s="160">
        <f t="shared" si="282"/>
        <v>24900</v>
      </c>
      <c r="K241" s="167" t="s">
        <v>78</v>
      </c>
      <c r="L241" s="167" t="s">
        <v>78</v>
      </c>
      <c r="M241" s="160">
        <f t="shared" si="242"/>
        <v>37400</v>
      </c>
      <c r="N241" s="160">
        <f t="shared" si="283"/>
        <v>33200</v>
      </c>
      <c r="O241" s="167" t="s">
        <v>78</v>
      </c>
      <c r="P241" s="167" t="s">
        <v>78</v>
      </c>
    </row>
    <row r="242" spans="1:16" s="23" customFormat="1">
      <c r="A242" s="323"/>
      <c r="B242" s="394"/>
      <c r="C242" s="323"/>
      <c r="D242" s="160">
        <v>5</v>
      </c>
      <c r="E242" s="160" t="s">
        <v>78</v>
      </c>
      <c r="F242" s="160">
        <v>16600</v>
      </c>
      <c r="G242" s="167" t="s">
        <v>78</v>
      </c>
      <c r="H242" s="167" t="s">
        <v>78</v>
      </c>
      <c r="I242" s="160" t="s">
        <v>78</v>
      </c>
      <c r="J242" s="160">
        <f t="shared" si="282"/>
        <v>24900</v>
      </c>
      <c r="K242" s="167" t="s">
        <v>78</v>
      </c>
      <c r="L242" s="167" t="s">
        <v>78</v>
      </c>
      <c r="M242" s="160" t="s">
        <v>78</v>
      </c>
      <c r="N242" s="160">
        <f t="shared" si="283"/>
        <v>33200</v>
      </c>
      <c r="O242" s="167" t="s">
        <v>78</v>
      </c>
      <c r="P242" s="167" t="s">
        <v>78</v>
      </c>
    </row>
    <row r="243" spans="1:16" s="23" customFormat="1" ht="24.75" customHeight="1">
      <c r="A243" s="160">
        <v>54</v>
      </c>
      <c r="B243" s="101" t="s">
        <v>40</v>
      </c>
      <c r="C243" s="167" t="s">
        <v>54</v>
      </c>
      <c r="D243" s="167">
        <v>6</v>
      </c>
      <c r="E243" s="167" t="s">
        <v>78</v>
      </c>
      <c r="F243" s="167" t="s">
        <v>78</v>
      </c>
      <c r="G243" s="167">
        <v>16000</v>
      </c>
      <c r="H243" s="167" t="s">
        <v>78</v>
      </c>
      <c r="I243" s="160" t="s">
        <v>78</v>
      </c>
      <c r="J243" s="167" t="s">
        <v>78</v>
      </c>
      <c r="K243" s="160">
        <f t="shared" si="272"/>
        <v>24000</v>
      </c>
      <c r="L243" s="167" t="s">
        <v>78</v>
      </c>
      <c r="M243" s="160" t="s">
        <v>78</v>
      </c>
      <c r="N243" s="167" t="s">
        <v>78</v>
      </c>
      <c r="O243" s="160">
        <f t="shared" si="273"/>
        <v>32000</v>
      </c>
      <c r="P243" s="167" t="s">
        <v>78</v>
      </c>
    </row>
    <row r="244" spans="1:16">
      <c r="A244" s="414" t="s">
        <v>107</v>
      </c>
      <c r="B244" s="371"/>
      <c r="C244" s="371"/>
      <c r="D244" s="370"/>
      <c r="E244" s="370"/>
      <c r="F244" s="370"/>
      <c r="G244" s="370"/>
      <c r="H244" s="370"/>
      <c r="I244" s="370"/>
      <c r="J244" s="370"/>
      <c r="K244" s="370"/>
      <c r="L244" s="370"/>
      <c r="M244" s="370"/>
      <c r="N244" s="370"/>
      <c r="O244" s="370"/>
      <c r="P244" s="370"/>
    </row>
    <row r="245" spans="1:16" s="23" customFormat="1">
      <c r="A245" s="335">
        <v>55</v>
      </c>
      <c r="B245" s="334" t="s">
        <v>302</v>
      </c>
      <c r="C245" s="335">
        <v>550300</v>
      </c>
      <c r="D245" s="169">
        <v>1</v>
      </c>
      <c r="E245" s="103">
        <v>27600</v>
      </c>
      <c r="F245" s="167" t="s">
        <v>78</v>
      </c>
      <c r="G245" s="167" t="s">
        <v>78</v>
      </c>
      <c r="H245" s="103">
        <v>27600</v>
      </c>
      <c r="I245" s="160">
        <f t="shared" ref="I245" si="308">E245*150%</f>
        <v>41400</v>
      </c>
      <c r="J245" s="167" t="s">
        <v>78</v>
      </c>
      <c r="K245" s="167" t="s">
        <v>78</v>
      </c>
      <c r="L245" s="160">
        <f>H245*150%</f>
        <v>41400</v>
      </c>
      <c r="M245" s="160">
        <f>E245*200%</f>
        <v>55200</v>
      </c>
      <c r="N245" s="167" t="s">
        <v>78</v>
      </c>
      <c r="O245" s="167" t="s">
        <v>78</v>
      </c>
      <c r="P245" s="160">
        <f>H245*200%</f>
        <v>55200</v>
      </c>
    </row>
    <row r="246" spans="1:16" s="23" customFormat="1">
      <c r="A246" s="335"/>
      <c r="B246" s="334"/>
      <c r="C246" s="335"/>
      <c r="D246" s="169">
        <v>2</v>
      </c>
      <c r="E246" s="160">
        <v>25700</v>
      </c>
      <c r="F246" s="167" t="s">
        <v>78</v>
      </c>
      <c r="G246" s="167" t="s">
        <v>78</v>
      </c>
      <c r="H246" s="160">
        <v>19700</v>
      </c>
      <c r="I246" s="160">
        <f t="shared" ref="I246" si="309">E246*150%</f>
        <v>38550</v>
      </c>
      <c r="J246" s="167" t="s">
        <v>78</v>
      </c>
      <c r="K246" s="167" t="s">
        <v>78</v>
      </c>
      <c r="L246" s="160">
        <f t="shared" ref="L246" si="310">H246*150%</f>
        <v>29550</v>
      </c>
      <c r="M246" s="160">
        <f t="shared" ref="M246" si="311">E246*200%</f>
        <v>51400</v>
      </c>
      <c r="N246" s="167" t="s">
        <v>78</v>
      </c>
      <c r="O246" s="167" t="s">
        <v>78</v>
      </c>
      <c r="P246" s="160">
        <f t="shared" ref="P246" si="312">H246*200%</f>
        <v>39400</v>
      </c>
    </row>
    <row r="247" spans="1:16" s="23" customFormat="1">
      <c r="A247" s="335"/>
      <c r="B247" s="334"/>
      <c r="C247" s="335"/>
      <c r="D247" s="169">
        <v>3</v>
      </c>
      <c r="E247" s="160">
        <v>23600</v>
      </c>
      <c r="F247" s="167" t="s">
        <v>78</v>
      </c>
      <c r="G247" s="167" t="s">
        <v>78</v>
      </c>
      <c r="H247" s="160">
        <v>17200</v>
      </c>
      <c r="I247" s="160">
        <f t="shared" ref="I247" si="313">E247*150%</f>
        <v>35400</v>
      </c>
      <c r="J247" s="167" t="s">
        <v>78</v>
      </c>
      <c r="K247" s="167" t="s">
        <v>78</v>
      </c>
      <c r="L247" s="160">
        <f t="shared" ref="L247" si="314">H247*150%</f>
        <v>25800</v>
      </c>
      <c r="M247" s="160">
        <f t="shared" ref="M247" si="315">E247*200%</f>
        <v>47200</v>
      </c>
      <c r="N247" s="167" t="s">
        <v>78</v>
      </c>
      <c r="O247" s="167" t="s">
        <v>78</v>
      </c>
      <c r="P247" s="160">
        <f t="shared" ref="P247" si="316">H247*200%</f>
        <v>34400</v>
      </c>
    </row>
    <row r="248" spans="1:16" s="23" customFormat="1">
      <c r="A248" s="335"/>
      <c r="B248" s="334"/>
      <c r="C248" s="335"/>
      <c r="D248" s="169">
        <v>4</v>
      </c>
      <c r="E248" s="160">
        <v>22100</v>
      </c>
      <c r="F248" s="167" t="s">
        <v>78</v>
      </c>
      <c r="G248" s="167" t="s">
        <v>78</v>
      </c>
      <c r="H248" s="160">
        <v>16800</v>
      </c>
      <c r="I248" s="160">
        <f t="shared" ref="I248:I265" si="317">E248*150%</f>
        <v>33150</v>
      </c>
      <c r="J248" s="167" t="s">
        <v>78</v>
      </c>
      <c r="K248" s="167" t="s">
        <v>78</v>
      </c>
      <c r="L248" s="160">
        <f t="shared" ref="L248:L266" si="318">H248*150%</f>
        <v>25200</v>
      </c>
      <c r="M248" s="160">
        <f t="shared" ref="M248:M265" si="319">E248*200%</f>
        <v>44200</v>
      </c>
      <c r="N248" s="167" t="s">
        <v>78</v>
      </c>
      <c r="O248" s="167" t="s">
        <v>78</v>
      </c>
      <c r="P248" s="160">
        <f t="shared" ref="P248:P266" si="320">H248*200%</f>
        <v>33600</v>
      </c>
    </row>
    <row r="249" spans="1:16" s="23" customFormat="1">
      <c r="A249" s="335"/>
      <c r="B249" s="334"/>
      <c r="C249" s="335"/>
      <c r="D249" s="169">
        <v>5</v>
      </c>
      <c r="E249" s="160" t="s">
        <v>78</v>
      </c>
      <c r="F249" s="167" t="s">
        <v>78</v>
      </c>
      <c r="G249" s="167" t="s">
        <v>78</v>
      </c>
      <c r="H249" s="160">
        <v>16600</v>
      </c>
      <c r="I249" s="160" t="s">
        <v>78</v>
      </c>
      <c r="J249" s="167" t="s">
        <v>78</v>
      </c>
      <c r="K249" s="167" t="s">
        <v>78</v>
      </c>
      <c r="L249" s="160">
        <f t="shared" si="318"/>
        <v>24900</v>
      </c>
      <c r="M249" s="160" t="s">
        <v>78</v>
      </c>
      <c r="N249" s="167" t="s">
        <v>78</v>
      </c>
      <c r="O249" s="167" t="s">
        <v>78</v>
      </c>
      <c r="P249" s="160">
        <f t="shared" si="320"/>
        <v>33200</v>
      </c>
    </row>
    <row r="250" spans="1:16" s="23" customFormat="1">
      <c r="A250" s="335"/>
      <c r="B250" s="334"/>
      <c r="C250" s="167">
        <v>540304</v>
      </c>
      <c r="D250" s="56">
        <v>6</v>
      </c>
      <c r="E250" s="167" t="s">
        <v>78</v>
      </c>
      <c r="F250" s="167" t="s">
        <v>78</v>
      </c>
      <c r="G250" s="167" t="s">
        <v>78</v>
      </c>
      <c r="H250" s="167">
        <v>15400</v>
      </c>
      <c r="I250" s="160" t="s">
        <v>78</v>
      </c>
      <c r="J250" s="167" t="s">
        <v>78</v>
      </c>
      <c r="K250" s="167" t="s">
        <v>78</v>
      </c>
      <c r="L250" s="160">
        <f t="shared" si="318"/>
        <v>23100</v>
      </c>
      <c r="M250" s="160" t="s">
        <v>78</v>
      </c>
      <c r="N250" s="167" t="s">
        <v>78</v>
      </c>
      <c r="O250" s="167" t="s">
        <v>78</v>
      </c>
      <c r="P250" s="160">
        <f t="shared" si="320"/>
        <v>30800</v>
      </c>
    </row>
    <row r="251" spans="1:16" s="23" customFormat="1">
      <c r="A251" s="322">
        <v>56</v>
      </c>
      <c r="B251" s="320" t="s">
        <v>308</v>
      </c>
      <c r="C251" s="342">
        <v>531100</v>
      </c>
      <c r="D251" s="160">
        <v>1</v>
      </c>
      <c r="E251" s="103">
        <v>27600</v>
      </c>
      <c r="F251" s="167" t="s">
        <v>78</v>
      </c>
      <c r="G251" s="167" t="s">
        <v>78</v>
      </c>
      <c r="H251" s="103">
        <v>27600</v>
      </c>
      <c r="I251" s="160">
        <f>E251*150%</f>
        <v>41400</v>
      </c>
      <c r="J251" s="167" t="s">
        <v>78</v>
      </c>
      <c r="K251" s="167" t="s">
        <v>78</v>
      </c>
      <c r="L251" s="160">
        <f>H251*150%</f>
        <v>41400</v>
      </c>
      <c r="M251" s="160">
        <f>E251*200%</f>
        <v>55200</v>
      </c>
      <c r="N251" s="167" t="s">
        <v>78</v>
      </c>
      <c r="O251" s="167" t="s">
        <v>78</v>
      </c>
      <c r="P251" s="160">
        <f>H251*200%</f>
        <v>55200</v>
      </c>
    </row>
    <row r="252" spans="1:16" s="23" customFormat="1">
      <c r="A252" s="332"/>
      <c r="B252" s="336"/>
      <c r="C252" s="343"/>
      <c r="D252" s="160">
        <v>2</v>
      </c>
      <c r="E252" s="160">
        <v>25700</v>
      </c>
      <c r="F252" s="167" t="s">
        <v>78</v>
      </c>
      <c r="G252" s="167" t="s">
        <v>78</v>
      </c>
      <c r="H252" s="160">
        <v>20300</v>
      </c>
      <c r="I252" s="160">
        <f>E252*150%</f>
        <v>38550</v>
      </c>
      <c r="J252" s="167" t="s">
        <v>78</v>
      </c>
      <c r="K252" s="167" t="s">
        <v>78</v>
      </c>
      <c r="L252" s="160">
        <f t="shared" ref="L252" si="321">H252*150%</f>
        <v>30450</v>
      </c>
      <c r="M252" s="160">
        <f>E252*200%</f>
        <v>51400</v>
      </c>
      <c r="N252" s="167" t="s">
        <v>78</v>
      </c>
      <c r="O252" s="167" t="s">
        <v>78</v>
      </c>
      <c r="P252" s="160">
        <f t="shared" ref="P252" si="322">H252*200%</f>
        <v>40600</v>
      </c>
    </row>
    <row r="253" spans="1:16" s="23" customFormat="1">
      <c r="A253" s="332"/>
      <c r="B253" s="336"/>
      <c r="C253" s="343"/>
      <c r="D253" s="160">
        <v>3</v>
      </c>
      <c r="E253" s="160">
        <v>23000</v>
      </c>
      <c r="F253" s="167" t="s">
        <v>78</v>
      </c>
      <c r="G253" s="167" t="s">
        <v>78</v>
      </c>
      <c r="H253" s="160">
        <v>16800</v>
      </c>
      <c r="I253" s="160">
        <f>E253*150%</f>
        <v>34500</v>
      </c>
      <c r="J253" s="167" t="s">
        <v>78</v>
      </c>
      <c r="K253" s="167" t="s">
        <v>78</v>
      </c>
      <c r="L253" s="160">
        <f t="shared" ref="L253" si="323">H253*150%</f>
        <v>25200</v>
      </c>
      <c r="M253" s="160">
        <f>E253*200%</f>
        <v>46000</v>
      </c>
      <c r="N253" s="167" t="s">
        <v>78</v>
      </c>
      <c r="O253" s="167" t="s">
        <v>78</v>
      </c>
      <c r="P253" s="160">
        <f t="shared" ref="P253" si="324">H253*200%</f>
        <v>33600</v>
      </c>
    </row>
    <row r="254" spans="1:16" s="23" customFormat="1">
      <c r="A254" s="332"/>
      <c r="B254" s="336"/>
      <c r="C254" s="343"/>
      <c r="D254" s="160">
        <v>4</v>
      </c>
      <c r="E254" s="160">
        <v>23000</v>
      </c>
      <c r="F254" s="167" t="s">
        <v>78</v>
      </c>
      <c r="G254" s="167" t="s">
        <v>78</v>
      </c>
      <c r="H254" s="160">
        <v>16800</v>
      </c>
      <c r="I254" s="160">
        <f>E254*150%</f>
        <v>34500</v>
      </c>
      <c r="J254" s="167" t="s">
        <v>78</v>
      </c>
      <c r="K254" s="167" t="s">
        <v>78</v>
      </c>
      <c r="L254" s="160">
        <f>H254*150%</f>
        <v>25200</v>
      </c>
      <c r="M254" s="160">
        <f>E254*200%</f>
        <v>46000</v>
      </c>
      <c r="N254" s="167" t="s">
        <v>78</v>
      </c>
      <c r="O254" s="167" t="s">
        <v>78</v>
      </c>
      <c r="P254" s="160">
        <f>H254*200%</f>
        <v>33600</v>
      </c>
    </row>
    <row r="255" spans="1:16" s="23" customFormat="1">
      <c r="A255" s="332"/>
      <c r="B255" s="336"/>
      <c r="C255" s="344"/>
      <c r="D255" s="160">
        <v>5</v>
      </c>
      <c r="E255" s="160" t="s">
        <v>78</v>
      </c>
      <c r="F255" s="167" t="s">
        <v>78</v>
      </c>
      <c r="G255" s="167" t="s">
        <v>78</v>
      </c>
      <c r="H255" s="160">
        <v>16600</v>
      </c>
      <c r="I255" s="160" t="s">
        <v>78</v>
      </c>
      <c r="J255" s="167" t="s">
        <v>78</v>
      </c>
      <c r="K255" s="167" t="s">
        <v>78</v>
      </c>
      <c r="L255" s="160">
        <f>H255*150%</f>
        <v>24900</v>
      </c>
      <c r="M255" s="160" t="s">
        <v>78</v>
      </c>
      <c r="N255" s="167" t="s">
        <v>78</v>
      </c>
      <c r="O255" s="167" t="s">
        <v>78</v>
      </c>
      <c r="P255" s="160">
        <f>H255*200%</f>
        <v>33200</v>
      </c>
    </row>
    <row r="256" spans="1:16" s="23" customFormat="1">
      <c r="A256" s="332"/>
      <c r="B256" s="336"/>
      <c r="C256" s="160">
        <v>520501</v>
      </c>
      <c r="D256" s="160">
        <v>6</v>
      </c>
      <c r="E256" s="160" t="s">
        <v>78</v>
      </c>
      <c r="F256" s="167" t="s">
        <v>78</v>
      </c>
      <c r="G256" s="167" t="s">
        <v>78</v>
      </c>
      <c r="H256" s="160">
        <v>15400</v>
      </c>
      <c r="I256" s="160" t="s">
        <v>78</v>
      </c>
      <c r="J256" s="167" t="s">
        <v>78</v>
      </c>
      <c r="K256" s="167" t="s">
        <v>78</v>
      </c>
      <c r="L256" s="160">
        <f>H256*150%</f>
        <v>23100</v>
      </c>
      <c r="M256" s="160" t="s">
        <v>78</v>
      </c>
      <c r="N256" s="167" t="s">
        <v>78</v>
      </c>
      <c r="O256" s="167" t="s">
        <v>78</v>
      </c>
      <c r="P256" s="160">
        <f>H256*200%</f>
        <v>30800</v>
      </c>
    </row>
    <row r="257" spans="1:16" s="23" customFormat="1">
      <c r="A257" s="322">
        <v>57</v>
      </c>
      <c r="B257" s="320" t="s">
        <v>304</v>
      </c>
      <c r="C257" s="322">
        <v>550300</v>
      </c>
      <c r="D257" s="160">
        <v>1</v>
      </c>
      <c r="E257" s="103">
        <v>26360</v>
      </c>
      <c r="F257" s="167" t="s">
        <v>78</v>
      </c>
      <c r="G257" s="167" t="s">
        <v>78</v>
      </c>
      <c r="H257" s="105">
        <v>26360</v>
      </c>
      <c r="I257" s="160">
        <f>E257*150%</f>
        <v>39540</v>
      </c>
      <c r="J257" s="167" t="s">
        <v>78</v>
      </c>
      <c r="K257" s="167" t="s">
        <v>78</v>
      </c>
      <c r="L257" s="160">
        <f>H257*150%</f>
        <v>39540</v>
      </c>
      <c r="M257" s="160">
        <f>E257*200%</f>
        <v>52720</v>
      </c>
      <c r="N257" s="167" t="s">
        <v>78</v>
      </c>
      <c r="O257" s="167" t="s">
        <v>78</v>
      </c>
      <c r="P257" s="160">
        <f>H257*200%</f>
        <v>52720</v>
      </c>
    </row>
    <row r="258" spans="1:16" s="23" customFormat="1">
      <c r="A258" s="332"/>
      <c r="B258" s="336"/>
      <c r="C258" s="332"/>
      <c r="D258" s="160">
        <v>2</v>
      </c>
      <c r="E258" s="160">
        <v>18400</v>
      </c>
      <c r="F258" s="167" t="s">
        <v>78</v>
      </c>
      <c r="G258" s="167" t="s">
        <v>78</v>
      </c>
      <c r="H258" s="167">
        <v>17500</v>
      </c>
      <c r="I258" s="160">
        <f t="shared" ref="I258" si="325">E258*150%</f>
        <v>27600</v>
      </c>
      <c r="J258" s="167" t="s">
        <v>78</v>
      </c>
      <c r="K258" s="167" t="s">
        <v>78</v>
      </c>
      <c r="L258" s="160">
        <f t="shared" ref="L258" si="326">H258*150%</f>
        <v>26250</v>
      </c>
      <c r="M258" s="160">
        <f t="shared" ref="M258" si="327">E258*200%</f>
        <v>36800</v>
      </c>
      <c r="N258" s="167" t="s">
        <v>78</v>
      </c>
      <c r="O258" s="167" t="s">
        <v>78</v>
      </c>
      <c r="P258" s="160">
        <f t="shared" ref="P258" si="328">H258*200%</f>
        <v>35000</v>
      </c>
    </row>
    <row r="259" spans="1:16" s="23" customFormat="1">
      <c r="A259" s="332"/>
      <c r="B259" s="336"/>
      <c r="C259" s="332"/>
      <c r="D259" s="160">
        <v>3</v>
      </c>
      <c r="E259" s="160">
        <v>18100</v>
      </c>
      <c r="F259" s="167" t="s">
        <v>78</v>
      </c>
      <c r="G259" s="167" t="s">
        <v>78</v>
      </c>
      <c r="H259" s="167">
        <v>17200</v>
      </c>
      <c r="I259" s="160">
        <f t="shared" ref="I259" si="329">E259*150%</f>
        <v>27150</v>
      </c>
      <c r="J259" s="167" t="s">
        <v>78</v>
      </c>
      <c r="K259" s="167" t="s">
        <v>78</v>
      </c>
      <c r="L259" s="160">
        <f t="shared" ref="L259" si="330">H259*150%</f>
        <v>25800</v>
      </c>
      <c r="M259" s="160">
        <f t="shared" ref="M259" si="331">E259*200%</f>
        <v>36200</v>
      </c>
      <c r="N259" s="167" t="s">
        <v>78</v>
      </c>
      <c r="O259" s="167" t="s">
        <v>78</v>
      </c>
      <c r="P259" s="160">
        <f t="shared" ref="P259" si="332">H259*200%</f>
        <v>34400</v>
      </c>
    </row>
    <row r="260" spans="1:16" s="23" customFormat="1">
      <c r="A260" s="332"/>
      <c r="B260" s="336"/>
      <c r="C260" s="332"/>
      <c r="D260" s="160">
        <v>4</v>
      </c>
      <c r="E260" s="160">
        <v>17500</v>
      </c>
      <c r="F260" s="167" t="s">
        <v>78</v>
      </c>
      <c r="G260" s="167" t="s">
        <v>78</v>
      </c>
      <c r="H260" s="167">
        <v>16600</v>
      </c>
      <c r="I260" s="160">
        <f t="shared" si="317"/>
        <v>26250</v>
      </c>
      <c r="J260" s="167" t="s">
        <v>78</v>
      </c>
      <c r="K260" s="167" t="s">
        <v>78</v>
      </c>
      <c r="L260" s="160">
        <f t="shared" si="318"/>
        <v>24900</v>
      </c>
      <c r="M260" s="160">
        <f t="shared" si="319"/>
        <v>35000</v>
      </c>
      <c r="N260" s="167" t="s">
        <v>78</v>
      </c>
      <c r="O260" s="167" t="s">
        <v>78</v>
      </c>
      <c r="P260" s="160">
        <f t="shared" si="320"/>
        <v>33200</v>
      </c>
    </row>
    <row r="261" spans="1:16" s="23" customFormat="1">
      <c r="A261" s="323"/>
      <c r="B261" s="321"/>
      <c r="C261" s="323"/>
      <c r="D261" s="160">
        <v>5</v>
      </c>
      <c r="E261" s="160" t="s">
        <v>78</v>
      </c>
      <c r="F261" s="167" t="s">
        <v>78</v>
      </c>
      <c r="G261" s="167" t="s">
        <v>78</v>
      </c>
      <c r="H261" s="167">
        <v>16600</v>
      </c>
      <c r="I261" s="160" t="s">
        <v>78</v>
      </c>
      <c r="J261" s="167" t="s">
        <v>78</v>
      </c>
      <c r="K261" s="167" t="s">
        <v>78</v>
      </c>
      <c r="L261" s="160">
        <f t="shared" si="318"/>
        <v>24900</v>
      </c>
      <c r="M261" s="160" t="s">
        <v>78</v>
      </c>
      <c r="N261" s="167" t="s">
        <v>78</v>
      </c>
      <c r="O261" s="167" t="s">
        <v>78</v>
      </c>
      <c r="P261" s="160">
        <f t="shared" si="320"/>
        <v>33200</v>
      </c>
    </row>
    <row r="262" spans="1:16" s="23" customFormat="1">
      <c r="A262" s="322">
        <v>58</v>
      </c>
      <c r="B262" s="320" t="s">
        <v>306</v>
      </c>
      <c r="C262" s="322">
        <v>550300</v>
      </c>
      <c r="D262" s="160">
        <v>1</v>
      </c>
      <c r="E262" s="103">
        <v>26360</v>
      </c>
      <c r="F262" s="167" t="s">
        <v>78</v>
      </c>
      <c r="G262" s="167" t="s">
        <v>78</v>
      </c>
      <c r="H262" s="105">
        <v>26360</v>
      </c>
      <c r="I262" s="160">
        <f>E262*150%</f>
        <v>39540</v>
      </c>
      <c r="J262" s="167" t="s">
        <v>78</v>
      </c>
      <c r="K262" s="167" t="s">
        <v>78</v>
      </c>
      <c r="L262" s="160">
        <f>H262*150%</f>
        <v>39540</v>
      </c>
      <c r="M262" s="160">
        <f>E262*200%</f>
        <v>52720</v>
      </c>
      <c r="N262" s="167" t="s">
        <v>78</v>
      </c>
      <c r="O262" s="167" t="s">
        <v>78</v>
      </c>
      <c r="P262" s="160">
        <f>H262*200%</f>
        <v>52720</v>
      </c>
    </row>
    <row r="263" spans="1:16" s="23" customFormat="1">
      <c r="A263" s="332"/>
      <c r="B263" s="336"/>
      <c r="C263" s="332"/>
      <c r="D263" s="160">
        <v>2</v>
      </c>
      <c r="E263" s="160">
        <v>18400</v>
      </c>
      <c r="F263" s="167" t="s">
        <v>78</v>
      </c>
      <c r="G263" s="167" t="s">
        <v>78</v>
      </c>
      <c r="H263" s="167">
        <v>17500</v>
      </c>
      <c r="I263" s="160">
        <f t="shared" ref="I263" si="333">E263*150%</f>
        <v>27600</v>
      </c>
      <c r="J263" s="167" t="s">
        <v>78</v>
      </c>
      <c r="K263" s="167" t="s">
        <v>78</v>
      </c>
      <c r="L263" s="160">
        <f t="shared" ref="L263" si="334">H263*150%</f>
        <v>26250</v>
      </c>
      <c r="M263" s="160">
        <f t="shared" ref="M263" si="335">E263*200%</f>
        <v>36800</v>
      </c>
      <c r="N263" s="167" t="s">
        <v>78</v>
      </c>
      <c r="O263" s="167" t="s">
        <v>78</v>
      </c>
      <c r="P263" s="160">
        <f t="shared" ref="P263" si="336">H263*200%</f>
        <v>35000</v>
      </c>
    </row>
    <row r="264" spans="1:16" s="23" customFormat="1">
      <c r="A264" s="332"/>
      <c r="B264" s="336"/>
      <c r="C264" s="332"/>
      <c r="D264" s="160">
        <v>3</v>
      </c>
      <c r="E264" s="160">
        <v>18100</v>
      </c>
      <c r="F264" s="167" t="s">
        <v>78</v>
      </c>
      <c r="G264" s="167" t="s">
        <v>78</v>
      </c>
      <c r="H264" s="167">
        <v>17200</v>
      </c>
      <c r="I264" s="160">
        <f t="shared" ref="I264" si="337">E264*150%</f>
        <v>27150</v>
      </c>
      <c r="J264" s="167" t="s">
        <v>78</v>
      </c>
      <c r="K264" s="167" t="s">
        <v>78</v>
      </c>
      <c r="L264" s="160">
        <f t="shared" ref="L264" si="338">H264*150%</f>
        <v>25800</v>
      </c>
      <c r="M264" s="160">
        <f t="shared" ref="M264" si="339">E264*200%</f>
        <v>36200</v>
      </c>
      <c r="N264" s="167" t="s">
        <v>78</v>
      </c>
      <c r="O264" s="167" t="s">
        <v>78</v>
      </c>
      <c r="P264" s="160">
        <f t="shared" ref="P264" si="340">H264*200%</f>
        <v>34400</v>
      </c>
    </row>
    <row r="265" spans="1:16" s="23" customFormat="1">
      <c r="A265" s="332"/>
      <c r="B265" s="336"/>
      <c r="C265" s="332"/>
      <c r="D265" s="160">
        <v>4</v>
      </c>
      <c r="E265" s="160">
        <v>17500</v>
      </c>
      <c r="F265" s="167" t="s">
        <v>78</v>
      </c>
      <c r="G265" s="167" t="s">
        <v>78</v>
      </c>
      <c r="H265" s="167">
        <v>16600</v>
      </c>
      <c r="I265" s="160">
        <f t="shared" si="317"/>
        <v>26250</v>
      </c>
      <c r="J265" s="167" t="s">
        <v>78</v>
      </c>
      <c r="K265" s="167" t="s">
        <v>78</v>
      </c>
      <c r="L265" s="160">
        <f t="shared" si="318"/>
        <v>24900</v>
      </c>
      <c r="M265" s="160">
        <f t="shared" si="319"/>
        <v>35000</v>
      </c>
      <c r="N265" s="167" t="s">
        <v>78</v>
      </c>
      <c r="O265" s="167" t="s">
        <v>78</v>
      </c>
      <c r="P265" s="160">
        <f t="shared" si="320"/>
        <v>33200</v>
      </c>
    </row>
    <row r="266" spans="1:16" s="23" customFormat="1">
      <c r="A266" s="323"/>
      <c r="B266" s="321"/>
      <c r="C266" s="323"/>
      <c r="D266" s="160">
        <v>5</v>
      </c>
      <c r="E266" s="160" t="s">
        <v>78</v>
      </c>
      <c r="F266" s="167" t="s">
        <v>78</v>
      </c>
      <c r="G266" s="167" t="s">
        <v>78</v>
      </c>
      <c r="H266" s="167">
        <v>16600</v>
      </c>
      <c r="I266" s="160" t="s">
        <v>78</v>
      </c>
      <c r="J266" s="167" t="s">
        <v>78</v>
      </c>
      <c r="K266" s="167" t="s">
        <v>78</v>
      </c>
      <c r="L266" s="160">
        <f t="shared" si="318"/>
        <v>24900</v>
      </c>
      <c r="M266" s="160" t="s">
        <v>78</v>
      </c>
      <c r="N266" s="167" t="s">
        <v>78</v>
      </c>
      <c r="O266" s="167" t="s">
        <v>78</v>
      </c>
      <c r="P266" s="160">
        <f t="shared" si="320"/>
        <v>33200</v>
      </c>
    </row>
    <row r="267" spans="1:16">
      <c r="A267" s="371" t="s">
        <v>202</v>
      </c>
      <c r="B267" s="371"/>
      <c r="C267" s="371"/>
      <c r="D267" s="370"/>
      <c r="E267" s="370"/>
      <c r="F267" s="370"/>
      <c r="G267" s="370"/>
      <c r="H267" s="370"/>
      <c r="I267" s="370"/>
      <c r="J267" s="370"/>
      <c r="K267" s="370"/>
      <c r="L267" s="370"/>
      <c r="M267" s="370"/>
      <c r="N267" s="370"/>
      <c r="O267" s="370"/>
      <c r="P267" s="370"/>
    </row>
    <row r="268" spans="1:16" s="23" customFormat="1">
      <c r="A268" s="322">
        <v>59</v>
      </c>
      <c r="B268" s="320" t="s">
        <v>310</v>
      </c>
      <c r="C268" s="322">
        <v>531100</v>
      </c>
      <c r="D268" s="160">
        <v>1</v>
      </c>
      <c r="E268" s="103">
        <v>30000</v>
      </c>
      <c r="F268" s="167" t="s">
        <v>78</v>
      </c>
      <c r="G268" s="167" t="s">
        <v>78</v>
      </c>
      <c r="H268" s="167" t="s">
        <v>78</v>
      </c>
      <c r="I268" s="160">
        <f t="shared" ref="I268:I275" si="341">E268*150%</f>
        <v>45000</v>
      </c>
      <c r="J268" s="167" t="s">
        <v>78</v>
      </c>
      <c r="K268" s="167" t="s">
        <v>78</v>
      </c>
      <c r="L268" s="167" t="s">
        <v>78</v>
      </c>
      <c r="M268" s="160">
        <f t="shared" ref="M268:M275" si="342">E268*200%</f>
        <v>60000</v>
      </c>
      <c r="N268" s="167" t="s">
        <v>78</v>
      </c>
      <c r="O268" s="167" t="s">
        <v>78</v>
      </c>
      <c r="P268" s="167" t="s">
        <v>78</v>
      </c>
    </row>
    <row r="269" spans="1:16" s="23" customFormat="1">
      <c r="A269" s="332"/>
      <c r="B269" s="336"/>
      <c r="C269" s="332"/>
      <c r="D269" s="160">
        <v>2</v>
      </c>
      <c r="E269" s="160">
        <v>28900</v>
      </c>
      <c r="F269" s="167" t="s">
        <v>78</v>
      </c>
      <c r="G269" s="167" t="s">
        <v>78</v>
      </c>
      <c r="H269" s="167" t="s">
        <v>78</v>
      </c>
      <c r="I269" s="160">
        <f t="shared" ref="I269" si="343">E269*150%</f>
        <v>43350</v>
      </c>
      <c r="J269" s="167" t="s">
        <v>78</v>
      </c>
      <c r="K269" s="167" t="s">
        <v>78</v>
      </c>
      <c r="L269" s="167" t="s">
        <v>78</v>
      </c>
      <c r="M269" s="160">
        <f t="shared" ref="M269" si="344">E269*200%</f>
        <v>57800</v>
      </c>
      <c r="N269" s="167" t="s">
        <v>78</v>
      </c>
      <c r="O269" s="167" t="s">
        <v>78</v>
      </c>
      <c r="P269" s="167" t="s">
        <v>78</v>
      </c>
    </row>
    <row r="270" spans="1:16" s="23" customFormat="1">
      <c r="A270" s="332"/>
      <c r="B270" s="336"/>
      <c r="C270" s="332"/>
      <c r="D270" s="160">
        <v>3</v>
      </c>
      <c r="E270" s="160">
        <v>28700</v>
      </c>
      <c r="F270" s="167" t="s">
        <v>78</v>
      </c>
      <c r="G270" s="167" t="s">
        <v>78</v>
      </c>
      <c r="H270" s="167" t="s">
        <v>78</v>
      </c>
      <c r="I270" s="160">
        <f t="shared" si="341"/>
        <v>43050</v>
      </c>
      <c r="J270" s="167" t="s">
        <v>78</v>
      </c>
      <c r="K270" s="167" t="s">
        <v>78</v>
      </c>
      <c r="L270" s="167" t="s">
        <v>78</v>
      </c>
      <c r="M270" s="160">
        <f t="shared" si="342"/>
        <v>57400</v>
      </c>
      <c r="N270" s="167" t="s">
        <v>78</v>
      </c>
      <c r="O270" s="167" t="s">
        <v>78</v>
      </c>
      <c r="P270" s="167" t="s">
        <v>78</v>
      </c>
    </row>
    <row r="271" spans="1:16" s="23" customFormat="1">
      <c r="A271" s="323"/>
      <c r="B271" s="321"/>
      <c r="C271" s="323"/>
      <c r="D271" s="160">
        <v>4</v>
      </c>
      <c r="E271" s="160">
        <v>27800</v>
      </c>
      <c r="F271" s="167" t="s">
        <v>78</v>
      </c>
      <c r="G271" s="167" t="s">
        <v>78</v>
      </c>
      <c r="H271" s="167" t="s">
        <v>78</v>
      </c>
      <c r="I271" s="160">
        <f t="shared" si="341"/>
        <v>41700</v>
      </c>
      <c r="J271" s="167" t="s">
        <v>78</v>
      </c>
      <c r="K271" s="167" t="s">
        <v>78</v>
      </c>
      <c r="L271" s="167" t="s">
        <v>78</v>
      </c>
      <c r="M271" s="160">
        <f t="shared" si="342"/>
        <v>55600</v>
      </c>
      <c r="N271" s="167" t="s">
        <v>78</v>
      </c>
      <c r="O271" s="167" t="s">
        <v>78</v>
      </c>
      <c r="P271" s="167" t="s">
        <v>78</v>
      </c>
    </row>
    <row r="272" spans="1:16" s="23" customFormat="1">
      <c r="A272" s="322">
        <v>60</v>
      </c>
      <c r="B272" s="320" t="s">
        <v>173</v>
      </c>
      <c r="C272" s="322">
        <v>532300</v>
      </c>
      <c r="D272" s="160">
        <v>1</v>
      </c>
      <c r="E272" s="103">
        <v>30000</v>
      </c>
      <c r="F272" s="167" t="s">
        <v>78</v>
      </c>
      <c r="G272" s="167" t="s">
        <v>78</v>
      </c>
      <c r="H272" s="167" t="s">
        <v>78</v>
      </c>
      <c r="I272" s="160">
        <f t="shared" si="341"/>
        <v>45000</v>
      </c>
      <c r="J272" s="167" t="s">
        <v>78</v>
      </c>
      <c r="K272" s="167" t="s">
        <v>78</v>
      </c>
      <c r="L272" s="167" t="s">
        <v>78</v>
      </c>
      <c r="M272" s="160">
        <f t="shared" si="342"/>
        <v>60000</v>
      </c>
      <c r="N272" s="167" t="s">
        <v>78</v>
      </c>
      <c r="O272" s="167" t="s">
        <v>78</v>
      </c>
      <c r="P272" s="167" t="s">
        <v>78</v>
      </c>
    </row>
    <row r="273" spans="1:16" s="23" customFormat="1">
      <c r="A273" s="332"/>
      <c r="B273" s="336"/>
      <c r="C273" s="332"/>
      <c r="D273" s="160">
        <v>2</v>
      </c>
      <c r="E273" s="160">
        <v>28000</v>
      </c>
      <c r="F273" s="167" t="s">
        <v>78</v>
      </c>
      <c r="G273" s="167" t="s">
        <v>78</v>
      </c>
      <c r="H273" s="167" t="s">
        <v>78</v>
      </c>
      <c r="I273" s="160">
        <f t="shared" ref="I273" si="345">E273*150%</f>
        <v>42000</v>
      </c>
      <c r="J273" s="167" t="s">
        <v>78</v>
      </c>
      <c r="K273" s="167" t="s">
        <v>78</v>
      </c>
      <c r="L273" s="167" t="s">
        <v>78</v>
      </c>
      <c r="M273" s="160">
        <f t="shared" ref="M273" si="346">E273*200%</f>
        <v>56000</v>
      </c>
      <c r="N273" s="167" t="s">
        <v>78</v>
      </c>
      <c r="O273" s="167" t="s">
        <v>78</v>
      </c>
      <c r="P273" s="167" t="s">
        <v>78</v>
      </c>
    </row>
    <row r="274" spans="1:16" s="23" customFormat="1">
      <c r="A274" s="332"/>
      <c r="B274" s="336"/>
      <c r="C274" s="332"/>
      <c r="D274" s="160">
        <v>3</v>
      </c>
      <c r="E274" s="160">
        <v>27500</v>
      </c>
      <c r="F274" s="167" t="s">
        <v>78</v>
      </c>
      <c r="G274" s="167" t="s">
        <v>78</v>
      </c>
      <c r="H274" s="167" t="s">
        <v>78</v>
      </c>
      <c r="I274" s="160">
        <f t="shared" si="341"/>
        <v>41250</v>
      </c>
      <c r="J274" s="167" t="s">
        <v>78</v>
      </c>
      <c r="K274" s="167" t="s">
        <v>78</v>
      </c>
      <c r="L274" s="167" t="s">
        <v>78</v>
      </c>
      <c r="M274" s="160">
        <f t="shared" si="342"/>
        <v>55000</v>
      </c>
      <c r="N274" s="167" t="s">
        <v>78</v>
      </c>
      <c r="O274" s="167" t="s">
        <v>78</v>
      </c>
      <c r="P274" s="167" t="s">
        <v>78</v>
      </c>
    </row>
    <row r="275" spans="1:16">
      <c r="A275" s="323"/>
      <c r="B275" s="321"/>
      <c r="C275" s="323"/>
      <c r="D275" s="173">
        <v>4</v>
      </c>
      <c r="E275" s="173">
        <v>25700</v>
      </c>
      <c r="F275" s="174" t="s">
        <v>78</v>
      </c>
      <c r="G275" s="174" t="s">
        <v>78</v>
      </c>
      <c r="H275" s="174" t="s">
        <v>78</v>
      </c>
      <c r="I275" s="173">
        <f t="shared" si="341"/>
        <v>38550</v>
      </c>
      <c r="J275" s="174" t="s">
        <v>78</v>
      </c>
      <c r="K275" s="174" t="s">
        <v>78</v>
      </c>
      <c r="L275" s="174" t="s">
        <v>78</v>
      </c>
      <c r="M275" s="173">
        <f t="shared" si="342"/>
        <v>51400</v>
      </c>
      <c r="N275" s="174" t="s">
        <v>78</v>
      </c>
      <c r="O275" s="174" t="s">
        <v>78</v>
      </c>
      <c r="P275" s="174" t="s">
        <v>78</v>
      </c>
    </row>
    <row r="276" spans="1:16">
      <c r="A276" s="371" t="s">
        <v>154</v>
      </c>
      <c r="B276" s="371"/>
      <c r="C276" s="371"/>
      <c r="D276" s="370"/>
      <c r="E276" s="370"/>
      <c r="F276" s="370"/>
      <c r="G276" s="370"/>
      <c r="H276" s="370"/>
      <c r="I276" s="370"/>
      <c r="J276" s="370"/>
      <c r="K276" s="370"/>
      <c r="L276" s="370"/>
      <c r="M276" s="370"/>
      <c r="N276" s="370"/>
      <c r="O276" s="370"/>
      <c r="P276" s="370"/>
    </row>
    <row r="277" spans="1:16" s="23" customFormat="1">
      <c r="A277" s="335">
        <v>61</v>
      </c>
      <c r="B277" s="334" t="s">
        <v>34</v>
      </c>
      <c r="C277" s="335">
        <v>530900</v>
      </c>
      <c r="D277" s="169">
        <v>1</v>
      </c>
      <c r="E277" s="103">
        <v>27600</v>
      </c>
      <c r="F277" s="167" t="s">
        <v>78</v>
      </c>
      <c r="G277" s="167" t="s">
        <v>78</v>
      </c>
      <c r="H277" s="167" t="s">
        <v>78</v>
      </c>
      <c r="I277" s="160">
        <f t="shared" ref="I277" si="347">E277*150%</f>
        <v>41400</v>
      </c>
      <c r="J277" s="167" t="s">
        <v>78</v>
      </c>
      <c r="K277" s="167" t="s">
        <v>78</v>
      </c>
      <c r="L277" s="167" t="s">
        <v>78</v>
      </c>
      <c r="M277" s="160">
        <f t="shared" ref="M277" si="348">E277*200%</f>
        <v>55200</v>
      </c>
      <c r="N277" s="167" t="s">
        <v>78</v>
      </c>
      <c r="O277" s="167" t="s">
        <v>78</v>
      </c>
      <c r="P277" s="167" t="s">
        <v>78</v>
      </c>
    </row>
    <row r="278" spans="1:16" s="23" customFormat="1">
      <c r="A278" s="335"/>
      <c r="B278" s="334"/>
      <c r="C278" s="335"/>
      <c r="D278" s="169">
        <v>2</v>
      </c>
      <c r="E278" s="160">
        <v>25100</v>
      </c>
      <c r="F278" s="167" t="s">
        <v>78</v>
      </c>
      <c r="G278" s="167" t="s">
        <v>78</v>
      </c>
      <c r="H278" s="167" t="s">
        <v>78</v>
      </c>
      <c r="I278" s="160">
        <f t="shared" ref="I278" si="349">E278*150%</f>
        <v>37650</v>
      </c>
      <c r="J278" s="167" t="s">
        <v>78</v>
      </c>
      <c r="K278" s="167" t="s">
        <v>78</v>
      </c>
      <c r="L278" s="167" t="s">
        <v>78</v>
      </c>
      <c r="M278" s="160">
        <f t="shared" ref="M278" si="350">E278*200%</f>
        <v>50200</v>
      </c>
      <c r="N278" s="167" t="s">
        <v>78</v>
      </c>
      <c r="O278" s="167" t="s">
        <v>78</v>
      </c>
      <c r="P278" s="167" t="s">
        <v>78</v>
      </c>
    </row>
    <row r="279" spans="1:16" s="23" customFormat="1">
      <c r="A279" s="335"/>
      <c r="B279" s="334"/>
      <c r="C279" s="335"/>
      <c r="D279" s="169">
        <v>3</v>
      </c>
      <c r="E279" s="160">
        <v>23000</v>
      </c>
      <c r="F279" s="167" t="s">
        <v>78</v>
      </c>
      <c r="G279" s="167" t="s">
        <v>78</v>
      </c>
      <c r="H279" s="167" t="s">
        <v>78</v>
      </c>
      <c r="I279" s="160">
        <f t="shared" ref="I279" si="351">E279*150%</f>
        <v>34500</v>
      </c>
      <c r="J279" s="167" t="s">
        <v>78</v>
      </c>
      <c r="K279" s="167" t="s">
        <v>78</v>
      </c>
      <c r="L279" s="167" t="s">
        <v>78</v>
      </c>
      <c r="M279" s="160">
        <f t="shared" ref="M279" si="352">E279*200%</f>
        <v>46000</v>
      </c>
      <c r="N279" s="167" t="s">
        <v>78</v>
      </c>
      <c r="O279" s="167" t="s">
        <v>78</v>
      </c>
      <c r="P279" s="167" t="s">
        <v>78</v>
      </c>
    </row>
    <row r="280" spans="1:16" s="23" customFormat="1">
      <c r="A280" s="335"/>
      <c r="B280" s="334"/>
      <c r="C280" s="335"/>
      <c r="D280" s="169">
        <v>4</v>
      </c>
      <c r="E280" s="160">
        <v>22100</v>
      </c>
      <c r="F280" s="167" t="s">
        <v>78</v>
      </c>
      <c r="G280" s="167" t="s">
        <v>78</v>
      </c>
      <c r="H280" s="167" t="s">
        <v>78</v>
      </c>
      <c r="I280" s="160">
        <f t="shared" ref="I280:I284" si="353">E280*150%</f>
        <v>33150</v>
      </c>
      <c r="J280" s="167" t="s">
        <v>78</v>
      </c>
      <c r="K280" s="167" t="s">
        <v>78</v>
      </c>
      <c r="L280" s="167" t="s">
        <v>78</v>
      </c>
      <c r="M280" s="160">
        <f t="shared" ref="M280:M284" si="354">E280*200%</f>
        <v>44200</v>
      </c>
      <c r="N280" s="167" t="s">
        <v>78</v>
      </c>
      <c r="O280" s="167" t="s">
        <v>78</v>
      </c>
      <c r="P280" s="167" t="s">
        <v>78</v>
      </c>
    </row>
    <row r="281" spans="1:16" s="23" customFormat="1" ht="12.75" customHeight="1">
      <c r="A281" s="322">
        <v>62</v>
      </c>
      <c r="B281" s="320" t="s">
        <v>33</v>
      </c>
      <c r="C281" s="322">
        <v>531500</v>
      </c>
      <c r="D281" s="160">
        <v>1</v>
      </c>
      <c r="E281" s="103">
        <v>27600</v>
      </c>
      <c r="F281" s="167" t="s">
        <v>78</v>
      </c>
      <c r="G281" s="167" t="s">
        <v>78</v>
      </c>
      <c r="H281" s="105">
        <v>26360</v>
      </c>
      <c r="I281" s="160">
        <f t="shared" ref="I281" si="355">E281*150%</f>
        <v>41400</v>
      </c>
      <c r="J281" s="167" t="s">
        <v>78</v>
      </c>
      <c r="K281" s="167" t="s">
        <v>78</v>
      </c>
      <c r="L281" s="160">
        <f>H281*1.5</f>
        <v>39540</v>
      </c>
      <c r="M281" s="160">
        <f t="shared" ref="M281" si="356">E281*200%</f>
        <v>55200</v>
      </c>
      <c r="N281" s="167" t="s">
        <v>78</v>
      </c>
      <c r="O281" s="167" t="s">
        <v>78</v>
      </c>
      <c r="P281" s="160">
        <f>H281*2</f>
        <v>52720</v>
      </c>
    </row>
    <row r="282" spans="1:16" s="23" customFormat="1" ht="12.75" customHeight="1">
      <c r="A282" s="332"/>
      <c r="B282" s="336"/>
      <c r="C282" s="332"/>
      <c r="D282" s="160">
        <v>2</v>
      </c>
      <c r="E282" s="160">
        <v>25100</v>
      </c>
      <c r="F282" s="167" t="s">
        <v>78</v>
      </c>
      <c r="G282" s="167" t="s">
        <v>78</v>
      </c>
      <c r="H282" s="167">
        <v>20200</v>
      </c>
      <c r="I282" s="160">
        <f t="shared" ref="I282" si="357">E282*150%</f>
        <v>37650</v>
      </c>
      <c r="J282" s="167" t="s">
        <v>78</v>
      </c>
      <c r="K282" s="167" t="s">
        <v>78</v>
      </c>
      <c r="L282" s="160">
        <f t="shared" ref="L282" si="358">H282*150%</f>
        <v>30300</v>
      </c>
      <c r="M282" s="160">
        <f t="shared" ref="M282" si="359">E282*200%</f>
        <v>50200</v>
      </c>
      <c r="N282" s="167" t="s">
        <v>78</v>
      </c>
      <c r="O282" s="167" t="s">
        <v>78</v>
      </c>
      <c r="P282" s="160">
        <f t="shared" ref="P282" si="360">H282*200%</f>
        <v>40400</v>
      </c>
    </row>
    <row r="283" spans="1:16" s="23" customFormat="1" ht="12.75" customHeight="1">
      <c r="A283" s="332"/>
      <c r="B283" s="336"/>
      <c r="C283" s="332"/>
      <c r="D283" s="160">
        <v>3</v>
      </c>
      <c r="E283" s="160">
        <v>23000</v>
      </c>
      <c r="F283" s="167" t="s">
        <v>78</v>
      </c>
      <c r="G283" s="167" t="s">
        <v>78</v>
      </c>
      <c r="H283" s="167">
        <v>17700</v>
      </c>
      <c r="I283" s="160">
        <f t="shared" ref="I283" si="361">E283*150%</f>
        <v>34500</v>
      </c>
      <c r="J283" s="167" t="s">
        <v>78</v>
      </c>
      <c r="K283" s="167" t="s">
        <v>78</v>
      </c>
      <c r="L283" s="160">
        <f t="shared" ref="L283" si="362">H283*150%</f>
        <v>26550</v>
      </c>
      <c r="M283" s="160">
        <f t="shared" ref="M283" si="363">E283*200%</f>
        <v>46000</v>
      </c>
      <c r="N283" s="167" t="s">
        <v>78</v>
      </c>
      <c r="O283" s="167" t="s">
        <v>78</v>
      </c>
      <c r="P283" s="160">
        <f t="shared" ref="P283" si="364">H283*200%</f>
        <v>35400</v>
      </c>
    </row>
    <row r="284" spans="1:16" s="23" customFormat="1" ht="12.75" customHeight="1">
      <c r="A284" s="332"/>
      <c r="B284" s="336"/>
      <c r="C284" s="332"/>
      <c r="D284" s="160">
        <v>4</v>
      </c>
      <c r="E284" s="160">
        <v>22100</v>
      </c>
      <c r="F284" s="167" t="s">
        <v>78</v>
      </c>
      <c r="G284" s="167" t="s">
        <v>78</v>
      </c>
      <c r="H284" s="167">
        <v>17400</v>
      </c>
      <c r="I284" s="160">
        <f t="shared" si="353"/>
        <v>33150</v>
      </c>
      <c r="J284" s="167" t="s">
        <v>78</v>
      </c>
      <c r="K284" s="167" t="s">
        <v>78</v>
      </c>
      <c r="L284" s="160">
        <f t="shared" ref="L284" si="365">H284*150%</f>
        <v>26100</v>
      </c>
      <c r="M284" s="160">
        <f t="shared" si="354"/>
        <v>44200</v>
      </c>
      <c r="N284" s="167" t="s">
        <v>78</v>
      </c>
      <c r="O284" s="167" t="s">
        <v>78</v>
      </c>
      <c r="P284" s="160">
        <f t="shared" ref="P284" si="366">H284*200%</f>
        <v>34800</v>
      </c>
    </row>
    <row r="285" spans="1:16" s="23" customFormat="1" ht="12.75" customHeight="1">
      <c r="A285" s="283">
        <v>63</v>
      </c>
      <c r="B285" s="282" t="s">
        <v>211</v>
      </c>
      <c r="C285" s="284">
        <v>530200</v>
      </c>
      <c r="D285" s="160">
        <v>1</v>
      </c>
      <c r="E285" s="103">
        <v>26360</v>
      </c>
      <c r="F285" s="167" t="s">
        <v>78</v>
      </c>
      <c r="G285" s="167" t="s">
        <v>78</v>
      </c>
      <c r="H285" s="167" t="s">
        <v>78</v>
      </c>
      <c r="I285" s="160">
        <f>E285*150%</f>
        <v>39540</v>
      </c>
      <c r="J285" s="167" t="s">
        <v>78</v>
      </c>
      <c r="K285" s="167" t="s">
        <v>78</v>
      </c>
      <c r="L285" s="160" t="s">
        <v>78</v>
      </c>
      <c r="M285" s="160">
        <f>E285*200%</f>
        <v>52720</v>
      </c>
      <c r="N285" s="167" t="s">
        <v>78</v>
      </c>
      <c r="O285" s="167" t="s">
        <v>78</v>
      </c>
      <c r="P285" s="160" t="s">
        <v>78</v>
      </c>
    </row>
    <row r="286" spans="1:16" ht="12.75" customHeight="1">
      <c r="A286" s="422" t="s">
        <v>46</v>
      </c>
      <c r="B286" s="423"/>
      <c r="C286" s="423"/>
      <c r="D286" s="423"/>
      <c r="E286" s="423"/>
      <c r="F286" s="423"/>
      <c r="G286" s="423"/>
      <c r="H286" s="423"/>
      <c r="I286" s="423"/>
      <c r="J286" s="423"/>
      <c r="K286" s="423"/>
      <c r="L286" s="423"/>
      <c r="M286" s="423"/>
      <c r="N286" s="423"/>
      <c r="O286" s="423"/>
      <c r="P286" s="424"/>
    </row>
    <row r="287" spans="1:16" ht="15.75" customHeight="1">
      <c r="A287" s="342">
        <v>64</v>
      </c>
      <c r="B287" s="320" t="s">
        <v>316</v>
      </c>
      <c r="C287" s="322">
        <v>580100</v>
      </c>
      <c r="D287" s="172">
        <v>1</v>
      </c>
      <c r="E287" s="103">
        <v>29100</v>
      </c>
      <c r="F287" s="103">
        <v>29100</v>
      </c>
      <c r="G287" s="174" t="s">
        <v>78</v>
      </c>
      <c r="H287" s="174" t="s">
        <v>78</v>
      </c>
      <c r="I287" s="173">
        <f>E287*150%</f>
        <v>43650</v>
      </c>
      <c r="J287" s="173">
        <f>F287*150%</f>
        <v>43650</v>
      </c>
      <c r="K287" s="174" t="s">
        <v>78</v>
      </c>
      <c r="L287" s="174" t="s">
        <v>78</v>
      </c>
      <c r="M287" s="173">
        <f t="shared" ref="M287" si="367">E287*200%</f>
        <v>58200</v>
      </c>
      <c r="N287" s="173">
        <f>F287*200%</f>
        <v>58200</v>
      </c>
      <c r="O287" s="174" t="s">
        <v>78</v>
      </c>
      <c r="P287" s="174" t="s">
        <v>78</v>
      </c>
    </row>
    <row r="288" spans="1:16" ht="15.75" customHeight="1">
      <c r="A288" s="343"/>
      <c r="B288" s="336"/>
      <c r="C288" s="332"/>
      <c r="D288" s="172">
        <v>2</v>
      </c>
      <c r="E288" s="160">
        <v>26800</v>
      </c>
      <c r="F288" s="173">
        <v>23800</v>
      </c>
      <c r="G288" s="174" t="s">
        <v>78</v>
      </c>
      <c r="H288" s="174" t="s">
        <v>78</v>
      </c>
      <c r="I288" s="173">
        <f>E288*150%</f>
        <v>40200</v>
      </c>
      <c r="J288" s="173">
        <f t="shared" ref="J288" si="368">F288*150%</f>
        <v>35700</v>
      </c>
      <c r="K288" s="174" t="s">
        <v>78</v>
      </c>
      <c r="L288" s="174" t="s">
        <v>78</v>
      </c>
      <c r="M288" s="173">
        <f t="shared" ref="M288" si="369">E288*200%</f>
        <v>53600</v>
      </c>
      <c r="N288" s="173">
        <f t="shared" ref="N288" si="370">F288*200%</f>
        <v>47600</v>
      </c>
      <c r="O288" s="174" t="s">
        <v>78</v>
      </c>
      <c r="P288" s="174" t="s">
        <v>78</v>
      </c>
    </row>
    <row r="289" spans="1:16" ht="13.5" customHeight="1">
      <c r="A289" s="343"/>
      <c r="B289" s="336"/>
      <c r="C289" s="332"/>
      <c r="D289" s="172">
        <v>3</v>
      </c>
      <c r="E289" s="173">
        <v>26300</v>
      </c>
      <c r="F289" s="173">
        <v>23300</v>
      </c>
      <c r="G289" s="174" t="s">
        <v>78</v>
      </c>
      <c r="H289" s="174" t="s">
        <v>78</v>
      </c>
      <c r="I289" s="173">
        <f>E289*150%</f>
        <v>39450</v>
      </c>
      <c r="J289" s="173">
        <f t="shared" ref="J289:J291" si="371">F289*150%</f>
        <v>34950</v>
      </c>
      <c r="K289" s="174" t="s">
        <v>78</v>
      </c>
      <c r="L289" s="174" t="s">
        <v>78</v>
      </c>
      <c r="M289" s="173">
        <f t="shared" ref="M289:M290" si="372">E289*200%</f>
        <v>52600</v>
      </c>
      <c r="N289" s="173">
        <f t="shared" ref="N289:N291" si="373">F289*200%</f>
        <v>46600</v>
      </c>
      <c r="O289" s="174" t="s">
        <v>78</v>
      </c>
      <c r="P289" s="174" t="s">
        <v>78</v>
      </c>
    </row>
    <row r="290" spans="1:16" s="23" customFormat="1">
      <c r="A290" s="343"/>
      <c r="B290" s="336"/>
      <c r="C290" s="332"/>
      <c r="D290" s="169">
        <v>4</v>
      </c>
      <c r="E290" s="160">
        <v>22100</v>
      </c>
      <c r="F290" s="160">
        <v>18900</v>
      </c>
      <c r="G290" s="167" t="s">
        <v>78</v>
      </c>
      <c r="H290" s="167" t="s">
        <v>78</v>
      </c>
      <c r="I290" s="160">
        <f t="shared" ref="I290" si="374">E290*150%</f>
        <v>33150</v>
      </c>
      <c r="J290" s="160">
        <f t="shared" si="371"/>
        <v>28350</v>
      </c>
      <c r="K290" s="167" t="s">
        <v>78</v>
      </c>
      <c r="L290" s="167" t="s">
        <v>78</v>
      </c>
      <c r="M290" s="160">
        <f t="shared" si="372"/>
        <v>44200</v>
      </c>
      <c r="N290" s="160">
        <f t="shared" si="373"/>
        <v>37800</v>
      </c>
      <c r="O290" s="167" t="s">
        <v>78</v>
      </c>
      <c r="P290" s="167" t="s">
        <v>78</v>
      </c>
    </row>
    <row r="291" spans="1:16" ht="12.75" customHeight="1">
      <c r="A291" s="343"/>
      <c r="B291" s="336"/>
      <c r="C291" s="323"/>
      <c r="D291" s="172">
        <v>5</v>
      </c>
      <c r="E291" s="173" t="s">
        <v>78</v>
      </c>
      <c r="F291" s="173">
        <v>17800</v>
      </c>
      <c r="G291" s="174" t="s">
        <v>78</v>
      </c>
      <c r="H291" s="174" t="s">
        <v>78</v>
      </c>
      <c r="I291" s="173" t="s">
        <v>78</v>
      </c>
      <c r="J291" s="173">
        <f t="shared" si="371"/>
        <v>26700</v>
      </c>
      <c r="K291" s="174" t="s">
        <v>78</v>
      </c>
      <c r="L291" s="174" t="s">
        <v>78</v>
      </c>
      <c r="M291" s="173" t="s">
        <v>78</v>
      </c>
      <c r="N291" s="173">
        <f t="shared" si="373"/>
        <v>35600</v>
      </c>
      <c r="O291" s="174" t="s">
        <v>78</v>
      </c>
      <c r="P291" s="174" t="s">
        <v>78</v>
      </c>
    </row>
    <row r="292" spans="1:16">
      <c r="A292" s="344"/>
      <c r="B292" s="321"/>
      <c r="C292" s="156">
        <v>521600</v>
      </c>
      <c r="D292" s="172">
        <v>6</v>
      </c>
      <c r="E292" s="173" t="s">
        <v>78</v>
      </c>
      <c r="F292" s="174" t="s">
        <v>78</v>
      </c>
      <c r="G292" s="173">
        <v>16600</v>
      </c>
      <c r="H292" s="174" t="s">
        <v>78</v>
      </c>
      <c r="I292" s="173" t="s">
        <v>78</v>
      </c>
      <c r="J292" s="174" t="s">
        <v>78</v>
      </c>
      <c r="K292" s="173">
        <f t="shared" ref="K292" si="375">G292*150%</f>
        <v>24900</v>
      </c>
      <c r="L292" s="174" t="s">
        <v>78</v>
      </c>
      <c r="M292" s="173" t="s">
        <v>78</v>
      </c>
      <c r="N292" s="174" t="s">
        <v>78</v>
      </c>
      <c r="O292" s="173">
        <f t="shared" ref="O292" si="376">G292*200%</f>
        <v>33200</v>
      </c>
      <c r="P292" s="174" t="s">
        <v>78</v>
      </c>
    </row>
    <row r="293" spans="1:16" ht="12.75" customHeight="1">
      <c r="A293" s="342">
        <v>65</v>
      </c>
      <c r="B293" s="320" t="s">
        <v>317</v>
      </c>
      <c r="C293" s="322">
        <v>580100</v>
      </c>
      <c r="D293" s="172">
        <v>1</v>
      </c>
      <c r="E293" s="103">
        <v>29100</v>
      </c>
      <c r="F293" s="103">
        <v>29100</v>
      </c>
      <c r="G293" s="174" t="s">
        <v>78</v>
      </c>
      <c r="H293" s="174" t="s">
        <v>78</v>
      </c>
      <c r="I293" s="173">
        <f>E293*150%</f>
        <v>43650</v>
      </c>
      <c r="J293" s="173">
        <f>F293*150%</f>
        <v>43650</v>
      </c>
      <c r="K293" s="174" t="s">
        <v>78</v>
      </c>
      <c r="L293" s="174" t="s">
        <v>78</v>
      </c>
      <c r="M293" s="173">
        <f t="shared" ref="M293" si="377">E293*200%</f>
        <v>58200</v>
      </c>
      <c r="N293" s="173">
        <f>F293*200%</f>
        <v>58200</v>
      </c>
      <c r="O293" s="174" t="s">
        <v>78</v>
      </c>
      <c r="P293" s="174" t="s">
        <v>78</v>
      </c>
    </row>
    <row r="294" spans="1:16" ht="12.75" customHeight="1">
      <c r="A294" s="343"/>
      <c r="B294" s="336"/>
      <c r="C294" s="332"/>
      <c r="D294" s="172">
        <v>2</v>
      </c>
      <c r="E294" s="173">
        <v>26800</v>
      </c>
      <c r="F294" s="173">
        <v>23800</v>
      </c>
      <c r="G294" s="174" t="s">
        <v>78</v>
      </c>
      <c r="H294" s="174" t="s">
        <v>78</v>
      </c>
      <c r="I294" s="173">
        <f>E294*150%</f>
        <v>40200</v>
      </c>
      <c r="J294" s="173">
        <f t="shared" ref="J294" si="378">F294*150%</f>
        <v>35700</v>
      </c>
      <c r="K294" s="174" t="s">
        <v>78</v>
      </c>
      <c r="L294" s="174" t="s">
        <v>78</v>
      </c>
      <c r="M294" s="173">
        <f t="shared" ref="M294" si="379">E294*200%</f>
        <v>53600</v>
      </c>
      <c r="N294" s="173">
        <f t="shared" ref="N294" si="380">F294*200%</f>
        <v>47600</v>
      </c>
      <c r="O294" s="174" t="s">
        <v>78</v>
      </c>
      <c r="P294" s="174" t="s">
        <v>78</v>
      </c>
    </row>
    <row r="295" spans="1:16" ht="15" customHeight="1">
      <c r="A295" s="343"/>
      <c r="B295" s="336"/>
      <c r="C295" s="332"/>
      <c r="D295" s="172">
        <v>3</v>
      </c>
      <c r="E295" s="173">
        <v>26300</v>
      </c>
      <c r="F295" s="173">
        <v>23300</v>
      </c>
      <c r="G295" s="174" t="s">
        <v>78</v>
      </c>
      <c r="H295" s="174" t="s">
        <v>78</v>
      </c>
      <c r="I295" s="173">
        <f>E295*150%</f>
        <v>39450</v>
      </c>
      <c r="J295" s="173">
        <f t="shared" ref="J295:J297" si="381">F295*150%</f>
        <v>34950</v>
      </c>
      <c r="K295" s="174" t="s">
        <v>78</v>
      </c>
      <c r="L295" s="174" t="s">
        <v>78</v>
      </c>
      <c r="M295" s="173">
        <f t="shared" ref="M295:M296" si="382">E295*200%</f>
        <v>52600</v>
      </c>
      <c r="N295" s="173">
        <f t="shared" ref="N295:N297" si="383">F295*200%</f>
        <v>46600</v>
      </c>
      <c r="O295" s="174" t="s">
        <v>78</v>
      </c>
      <c r="P295" s="174" t="s">
        <v>78</v>
      </c>
    </row>
    <row r="296" spans="1:16" s="23" customFormat="1">
      <c r="A296" s="343"/>
      <c r="B296" s="336"/>
      <c r="C296" s="332"/>
      <c r="D296" s="169">
        <v>4</v>
      </c>
      <c r="E296" s="160">
        <v>22100</v>
      </c>
      <c r="F296" s="160">
        <v>18900</v>
      </c>
      <c r="G296" s="167" t="s">
        <v>78</v>
      </c>
      <c r="H296" s="167" t="s">
        <v>78</v>
      </c>
      <c r="I296" s="160">
        <f t="shared" ref="I296" si="384">E296*150%</f>
        <v>33150</v>
      </c>
      <c r="J296" s="160">
        <f t="shared" si="381"/>
        <v>28350</v>
      </c>
      <c r="K296" s="167" t="s">
        <v>78</v>
      </c>
      <c r="L296" s="167" t="s">
        <v>78</v>
      </c>
      <c r="M296" s="160">
        <f t="shared" si="382"/>
        <v>44200</v>
      </c>
      <c r="N296" s="160">
        <f t="shared" si="383"/>
        <v>37800</v>
      </c>
      <c r="O296" s="167" t="s">
        <v>78</v>
      </c>
      <c r="P296" s="167" t="s">
        <v>78</v>
      </c>
    </row>
    <row r="297" spans="1:16" ht="12.75" customHeight="1">
      <c r="A297" s="343"/>
      <c r="B297" s="336"/>
      <c r="C297" s="323"/>
      <c r="D297" s="172">
        <v>5</v>
      </c>
      <c r="E297" s="173" t="s">
        <v>78</v>
      </c>
      <c r="F297" s="173">
        <v>17800</v>
      </c>
      <c r="G297" s="174" t="s">
        <v>78</v>
      </c>
      <c r="H297" s="174" t="s">
        <v>78</v>
      </c>
      <c r="I297" s="173" t="s">
        <v>78</v>
      </c>
      <c r="J297" s="173">
        <f t="shared" si="381"/>
        <v>26700</v>
      </c>
      <c r="K297" s="174" t="s">
        <v>78</v>
      </c>
      <c r="L297" s="174" t="s">
        <v>78</v>
      </c>
      <c r="M297" s="173" t="s">
        <v>78</v>
      </c>
      <c r="N297" s="173">
        <f t="shared" si="383"/>
        <v>35600</v>
      </c>
      <c r="O297" s="174" t="s">
        <v>78</v>
      </c>
      <c r="P297" s="174" t="s">
        <v>78</v>
      </c>
    </row>
    <row r="298" spans="1:16">
      <c r="A298" s="344"/>
      <c r="B298" s="321"/>
      <c r="C298" s="156">
        <v>521600</v>
      </c>
      <c r="D298" s="172">
        <v>6</v>
      </c>
      <c r="E298" s="173" t="s">
        <v>78</v>
      </c>
      <c r="F298" s="174" t="s">
        <v>78</v>
      </c>
      <c r="G298" s="173">
        <v>16600</v>
      </c>
      <c r="H298" s="174" t="s">
        <v>78</v>
      </c>
      <c r="I298" s="173" t="s">
        <v>78</v>
      </c>
      <c r="J298" s="174" t="s">
        <v>78</v>
      </c>
      <c r="K298" s="173">
        <f t="shared" ref="K298" si="385">G298*150%</f>
        <v>24900</v>
      </c>
      <c r="L298" s="174" t="s">
        <v>78</v>
      </c>
      <c r="M298" s="173" t="s">
        <v>78</v>
      </c>
      <c r="N298" s="174" t="s">
        <v>78</v>
      </c>
      <c r="O298" s="173">
        <f t="shared" ref="O298" si="386">G298*200%</f>
        <v>33200</v>
      </c>
      <c r="P298" s="174" t="s">
        <v>78</v>
      </c>
    </row>
    <row r="299" spans="1:16" ht="15" customHeight="1">
      <c r="A299" s="342">
        <v>66</v>
      </c>
      <c r="B299" s="320" t="s">
        <v>318</v>
      </c>
      <c r="C299" s="322">
        <v>580100</v>
      </c>
      <c r="D299" s="172">
        <v>1</v>
      </c>
      <c r="E299" s="103">
        <v>27600</v>
      </c>
      <c r="F299" s="103">
        <v>27600</v>
      </c>
      <c r="G299" s="174" t="s">
        <v>78</v>
      </c>
      <c r="H299" s="174" t="s">
        <v>78</v>
      </c>
      <c r="I299" s="173">
        <f>E299*150%</f>
        <v>41400</v>
      </c>
      <c r="J299" s="173">
        <f>F299*150%</f>
        <v>41400</v>
      </c>
      <c r="K299" s="174" t="s">
        <v>78</v>
      </c>
      <c r="L299" s="174" t="s">
        <v>78</v>
      </c>
      <c r="M299" s="173">
        <f t="shared" ref="M299" si="387">E299*200%</f>
        <v>55200</v>
      </c>
      <c r="N299" s="173">
        <f>F299*200%</f>
        <v>55200</v>
      </c>
      <c r="O299" s="174" t="s">
        <v>78</v>
      </c>
      <c r="P299" s="174" t="s">
        <v>78</v>
      </c>
    </row>
    <row r="300" spans="1:16" ht="15" customHeight="1">
      <c r="A300" s="343"/>
      <c r="B300" s="336"/>
      <c r="C300" s="332"/>
      <c r="D300" s="172">
        <v>2</v>
      </c>
      <c r="E300" s="173">
        <v>24700</v>
      </c>
      <c r="F300" s="173">
        <v>21700</v>
      </c>
      <c r="G300" s="174" t="s">
        <v>78</v>
      </c>
      <c r="H300" s="174" t="s">
        <v>78</v>
      </c>
      <c r="I300" s="173">
        <f>E300*150%</f>
        <v>37050</v>
      </c>
      <c r="J300" s="173">
        <f t="shared" ref="J300" si="388">F300*150%</f>
        <v>32550</v>
      </c>
      <c r="K300" s="174" t="s">
        <v>78</v>
      </c>
      <c r="L300" s="174" t="s">
        <v>78</v>
      </c>
      <c r="M300" s="173">
        <f t="shared" ref="M300" si="389">E300*200%</f>
        <v>49400</v>
      </c>
      <c r="N300" s="173">
        <f t="shared" ref="N300" si="390">F300*200%</f>
        <v>43400</v>
      </c>
      <c r="O300" s="174" t="s">
        <v>78</v>
      </c>
      <c r="P300" s="174" t="s">
        <v>78</v>
      </c>
    </row>
    <row r="301" spans="1:16" ht="15" customHeight="1">
      <c r="A301" s="343"/>
      <c r="B301" s="336"/>
      <c r="C301" s="332"/>
      <c r="D301" s="172">
        <v>3</v>
      </c>
      <c r="E301" s="173">
        <v>24400</v>
      </c>
      <c r="F301" s="173">
        <v>21400</v>
      </c>
      <c r="G301" s="174" t="s">
        <v>78</v>
      </c>
      <c r="H301" s="174" t="s">
        <v>78</v>
      </c>
      <c r="I301" s="173">
        <f>E301*150%</f>
        <v>36600</v>
      </c>
      <c r="J301" s="173">
        <f t="shared" ref="J301:J303" si="391">F301*150%</f>
        <v>32100</v>
      </c>
      <c r="K301" s="174" t="s">
        <v>78</v>
      </c>
      <c r="L301" s="174" t="s">
        <v>78</v>
      </c>
      <c r="M301" s="173">
        <f t="shared" ref="M301:M302" si="392">E301*200%</f>
        <v>48800</v>
      </c>
      <c r="N301" s="173">
        <f t="shared" ref="N301:N303" si="393">F301*200%</f>
        <v>42800</v>
      </c>
      <c r="O301" s="174" t="s">
        <v>78</v>
      </c>
      <c r="P301" s="174" t="s">
        <v>78</v>
      </c>
    </row>
    <row r="302" spans="1:16" s="23" customFormat="1">
      <c r="A302" s="343"/>
      <c r="B302" s="336"/>
      <c r="C302" s="332"/>
      <c r="D302" s="169">
        <v>4</v>
      </c>
      <c r="E302" s="160">
        <v>22100</v>
      </c>
      <c r="F302" s="160">
        <v>18900</v>
      </c>
      <c r="G302" s="167" t="s">
        <v>78</v>
      </c>
      <c r="H302" s="167" t="s">
        <v>78</v>
      </c>
      <c r="I302" s="160">
        <f t="shared" ref="I302" si="394">E302*150%</f>
        <v>33150</v>
      </c>
      <c r="J302" s="160">
        <f t="shared" si="391"/>
        <v>28350</v>
      </c>
      <c r="K302" s="167" t="s">
        <v>78</v>
      </c>
      <c r="L302" s="167" t="s">
        <v>78</v>
      </c>
      <c r="M302" s="160">
        <f t="shared" si="392"/>
        <v>44200</v>
      </c>
      <c r="N302" s="160">
        <f t="shared" si="393"/>
        <v>37800</v>
      </c>
      <c r="O302" s="167" t="s">
        <v>78</v>
      </c>
      <c r="P302" s="167" t="s">
        <v>78</v>
      </c>
    </row>
    <row r="303" spans="1:16" ht="12.75" customHeight="1">
      <c r="A303" s="343"/>
      <c r="B303" s="336"/>
      <c r="C303" s="323"/>
      <c r="D303" s="172">
        <v>5</v>
      </c>
      <c r="E303" s="173" t="s">
        <v>78</v>
      </c>
      <c r="F303" s="173">
        <v>17800</v>
      </c>
      <c r="G303" s="174" t="s">
        <v>78</v>
      </c>
      <c r="H303" s="174" t="s">
        <v>78</v>
      </c>
      <c r="I303" s="173" t="s">
        <v>78</v>
      </c>
      <c r="J303" s="173">
        <f t="shared" si="391"/>
        <v>26700</v>
      </c>
      <c r="K303" s="174" t="s">
        <v>78</v>
      </c>
      <c r="L303" s="174" t="s">
        <v>78</v>
      </c>
      <c r="M303" s="173" t="s">
        <v>78</v>
      </c>
      <c r="N303" s="173">
        <f t="shared" si="393"/>
        <v>35600</v>
      </c>
      <c r="O303" s="174" t="s">
        <v>78</v>
      </c>
      <c r="P303" s="174" t="s">
        <v>78</v>
      </c>
    </row>
    <row r="304" spans="1:16">
      <c r="A304" s="344"/>
      <c r="B304" s="321"/>
      <c r="C304" s="160">
        <v>521600</v>
      </c>
      <c r="D304" s="172">
        <v>6</v>
      </c>
      <c r="E304" s="173" t="s">
        <v>78</v>
      </c>
      <c r="F304" s="174" t="s">
        <v>78</v>
      </c>
      <c r="G304" s="173">
        <v>16600</v>
      </c>
      <c r="H304" s="174" t="s">
        <v>78</v>
      </c>
      <c r="I304" s="173" t="s">
        <v>78</v>
      </c>
      <c r="J304" s="174" t="s">
        <v>78</v>
      </c>
      <c r="K304" s="173">
        <f t="shared" ref="K304" si="395">G304*150%</f>
        <v>24900</v>
      </c>
      <c r="L304" s="174" t="s">
        <v>78</v>
      </c>
      <c r="M304" s="173" t="s">
        <v>78</v>
      </c>
      <c r="N304" s="174" t="s">
        <v>78</v>
      </c>
      <c r="O304" s="173">
        <f t="shared" ref="O304" si="396">G304*200%</f>
        <v>33200</v>
      </c>
      <c r="P304" s="174" t="s">
        <v>78</v>
      </c>
    </row>
    <row r="305" spans="1:16" ht="15" customHeight="1">
      <c r="A305" s="322">
        <v>67</v>
      </c>
      <c r="B305" s="320" t="s">
        <v>319</v>
      </c>
      <c r="C305" s="342">
        <v>580100</v>
      </c>
      <c r="D305" s="174">
        <v>1</v>
      </c>
      <c r="E305" s="105">
        <v>26360</v>
      </c>
      <c r="F305" s="105">
        <v>26360</v>
      </c>
      <c r="G305" s="174" t="s">
        <v>78</v>
      </c>
      <c r="H305" s="174" t="s">
        <v>78</v>
      </c>
      <c r="I305" s="173">
        <f>E305*150%</f>
        <v>39540</v>
      </c>
      <c r="J305" s="173">
        <f>F305*150%</f>
        <v>39540</v>
      </c>
      <c r="K305" s="173" t="s">
        <v>78</v>
      </c>
      <c r="L305" s="174" t="s">
        <v>78</v>
      </c>
      <c r="M305" s="173">
        <f>E305*200%</f>
        <v>52720</v>
      </c>
      <c r="N305" s="173">
        <f>F305*200%</f>
        <v>52720</v>
      </c>
      <c r="O305" s="173" t="s">
        <v>78</v>
      </c>
      <c r="P305" s="174" t="s">
        <v>78</v>
      </c>
    </row>
    <row r="306" spans="1:16" ht="15" customHeight="1">
      <c r="A306" s="332"/>
      <c r="B306" s="336"/>
      <c r="C306" s="343"/>
      <c r="D306" s="174">
        <v>2</v>
      </c>
      <c r="E306" s="174">
        <v>23500</v>
      </c>
      <c r="F306" s="174">
        <v>19900</v>
      </c>
      <c r="G306" s="174" t="s">
        <v>78</v>
      </c>
      <c r="H306" s="174" t="s">
        <v>78</v>
      </c>
      <c r="I306" s="173">
        <f t="shared" ref="I306" si="397">E306*150%</f>
        <v>35250</v>
      </c>
      <c r="J306" s="173">
        <f t="shared" ref="J306" si="398">F306*150%</f>
        <v>29850</v>
      </c>
      <c r="K306" s="173" t="s">
        <v>78</v>
      </c>
      <c r="L306" s="174" t="s">
        <v>78</v>
      </c>
      <c r="M306" s="173">
        <f t="shared" ref="M306" si="399">E306*200%</f>
        <v>47000</v>
      </c>
      <c r="N306" s="173">
        <f>F306*200%</f>
        <v>39800</v>
      </c>
      <c r="O306" s="173" t="s">
        <v>78</v>
      </c>
      <c r="P306" s="174" t="s">
        <v>78</v>
      </c>
    </row>
    <row r="307" spans="1:16" ht="15" customHeight="1">
      <c r="A307" s="332"/>
      <c r="B307" s="336"/>
      <c r="C307" s="343"/>
      <c r="D307" s="174">
        <v>3</v>
      </c>
      <c r="E307" s="174">
        <v>23000</v>
      </c>
      <c r="F307" s="174">
        <v>19200</v>
      </c>
      <c r="G307" s="174" t="s">
        <v>78</v>
      </c>
      <c r="H307" s="174" t="s">
        <v>78</v>
      </c>
      <c r="I307" s="173">
        <f t="shared" ref="I307:I313" si="400">E307*150%</f>
        <v>34500</v>
      </c>
      <c r="J307" s="173">
        <f t="shared" ref="J307:J313" si="401">F307*150%</f>
        <v>28800</v>
      </c>
      <c r="K307" s="173" t="s">
        <v>78</v>
      </c>
      <c r="L307" s="174" t="s">
        <v>78</v>
      </c>
      <c r="M307" s="173">
        <f t="shared" ref="M307:M313" si="402">E307*200%</f>
        <v>46000</v>
      </c>
      <c r="N307" s="173">
        <f>F307*200%</f>
        <v>38400</v>
      </c>
      <c r="O307" s="173" t="s">
        <v>78</v>
      </c>
      <c r="P307" s="174" t="s">
        <v>78</v>
      </c>
    </row>
    <row r="308" spans="1:16" s="23" customFormat="1">
      <c r="A308" s="332"/>
      <c r="B308" s="336"/>
      <c r="C308" s="343"/>
      <c r="D308" s="169">
        <v>4</v>
      </c>
      <c r="E308" s="160">
        <v>22100</v>
      </c>
      <c r="F308" s="160">
        <v>18900</v>
      </c>
      <c r="G308" s="167" t="s">
        <v>78</v>
      </c>
      <c r="H308" s="167" t="s">
        <v>78</v>
      </c>
      <c r="I308" s="160">
        <f t="shared" si="400"/>
        <v>33150</v>
      </c>
      <c r="J308" s="160">
        <f t="shared" si="401"/>
        <v>28350</v>
      </c>
      <c r="K308" s="167" t="s">
        <v>78</v>
      </c>
      <c r="L308" s="167" t="s">
        <v>78</v>
      </c>
      <c r="M308" s="160">
        <f t="shared" si="402"/>
        <v>44200</v>
      </c>
      <c r="N308" s="160">
        <f t="shared" ref="N308" si="403">F308*200%</f>
        <v>37800</v>
      </c>
      <c r="O308" s="167" t="s">
        <v>78</v>
      </c>
      <c r="P308" s="167" t="s">
        <v>78</v>
      </c>
    </row>
    <row r="309" spans="1:16" ht="15" customHeight="1">
      <c r="A309" s="323"/>
      <c r="B309" s="321"/>
      <c r="C309" s="344"/>
      <c r="D309" s="174">
        <v>5</v>
      </c>
      <c r="E309" s="174" t="s">
        <v>78</v>
      </c>
      <c r="F309" s="174" t="s">
        <v>78</v>
      </c>
      <c r="G309" s="174">
        <v>15300</v>
      </c>
      <c r="H309" s="174" t="s">
        <v>78</v>
      </c>
      <c r="I309" s="173" t="s">
        <v>78</v>
      </c>
      <c r="J309" s="174" t="s">
        <v>78</v>
      </c>
      <c r="K309" s="173">
        <f t="shared" ref="K309" si="404">G309*150%</f>
        <v>22950</v>
      </c>
      <c r="L309" s="174" t="s">
        <v>78</v>
      </c>
      <c r="M309" s="173" t="s">
        <v>78</v>
      </c>
      <c r="N309" s="174" t="s">
        <v>78</v>
      </c>
      <c r="O309" s="173">
        <f t="shared" ref="O309" si="405">G309*200%</f>
        <v>30600</v>
      </c>
      <c r="P309" s="174" t="s">
        <v>78</v>
      </c>
    </row>
    <row r="310" spans="1:16" ht="16.5" customHeight="1">
      <c r="A310" s="322">
        <v>68</v>
      </c>
      <c r="B310" s="320" t="s">
        <v>320</v>
      </c>
      <c r="C310" s="342">
        <v>580100</v>
      </c>
      <c r="D310" s="174">
        <v>1</v>
      </c>
      <c r="E310" s="105">
        <v>27600</v>
      </c>
      <c r="F310" s="105">
        <v>27600</v>
      </c>
      <c r="G310" s="174" t="s">
        <v>78</v>
      </c>
      <c r="H310" s="174" t="s">
        <v>78</v>
      </c>
      <c r="I310" s="173">
        <f t="shared" ref="I310" si="406">E310*150%</f>
        <v>41400</v>
      </c>
      <c r="J310" s="173">
        <f>F310*150%</f>
        <v>41400</v>
      </c>
      <c r="K310" s="173" t="s">
        <v>78</v>
      </c>
      <c r="L310" s="174" t="s">
        <v>78</v>
      </c>
      <c r="M310" s="173">
        <f t="shared" ref="M310" si="407">E310*200%</f>
        <v>55200</v>
      </c>
      <c r="N310" s="173">
        <f>F310*200%</f>
        <v>55200</v>
      </c>
      <c r="O310" s="173" t="s">
        <v>78</v>
      </c>
      <c r="P310" s="174" t="s">
        <v>78</v>
      </c>
    </row>
    <row r="311" spans="1:16" ht="16.5" customHeight="1">
      <c r="A311" s="332"/>
      <c r="B311" s="336"/>
      <c r="C311" s="343"/>
      <c r="D311" s="174">
        <v>2</v>
      </c>
      <c r="E311" s="174">
        <v>24700</v>
      </c>
      <c r="F311" s="174">
        <v>21700</v>
      </c>
      <c r="G311" s="174" t="s">
        <v>78</v>
      </c>
      <c r="H311" s="174" t="s">
        <v>78</v>
      </c>
      <c r="I311" s="173">
        <f t="shared" ref="I311" si="408">E311*150%</f>
        <v>37050</v>
      </c>
      <c r="J311" s="173">
        <f t="shared" ref="J311" si="409">F311*150%</f>
        <v>32550</v>
      </c>
      <c r="K311" s="173" t="s">
        <v>78</v>
      </c>
      <c r="L311" s="174" t="s">
        <v>78</v>
      </c>
      <c r="M311" s="173">
        <f t="shared" ref="M311" si="410">E311*200%</f>
        <v>49400</v>
      </c>
      <c r="N311" s="173">
        <f>F311*200%</f>
        <v>43400</v>
      </c>
      <c r="O311" s="173" t="s">
        <v>78</v>
      </c>
      <c r="P311" s="174" t="s">
        <v>78</v>
      </c>
    </row>
    <row r="312" spans="1:16" ht="15.75" customHeight="1">
      <c r="A312" s="332"/>
      <c r="B312" s="336"/>
      <c r="C312" s="343"/>
      <c r="D312" s="174">
        <v>3</v>
      </c>
      <c r="E312" s="174">
        <v>24400</v>
      </c>
      <c r="F312" s="174">
        <v>21400</v>
      </c>
      <c r="G312" s="174" t="s">
        <v>78</v>
      </c>
      <c r="H312" s="174" t="s">
        <v>78</v>
      </c>
      <c r="I312" s="173">
        <f t="shared" si="400"/>
        <v>36600</v>
      </c>
      <c r="J312" s="173">
        <f t="shared" si="401"/>
        <v>32100</v>
      </c>
      <c r="K312" s="173" t="s">
        <v>78</v>
      </c>
      <c r="L312" s="174" t="s">
        <v>78</v>
      </c>
      <c r="M312" s="173">
        <f t="shared" si="402"/>
        <v>48800</v>
      </c>
      <c r="N312" s="173">
        <f>F312*200%</f>
        <v>42800</v>
      </c>
      <c r="O312" s="173" t="s">
        <v>78</v>
      </c>
      <c r="P312" s="174" t="s">
        <v>78</v>
      </c>
    </row>
    <row r="313" spans="1:16" s="23" customFormat="1">
      <c r="A313" s="332"/>
      <c r="B313" s="336"/>
      <c r="C313" s="343"/>
      <c r="D313" s="169">
        <v>4</v>
      </c>
      <c r="E313" s="160">
        <v>22100</v>
      </c>
      <c r="F313" s="160">
        <v>18900</v>
      </c>
      <c r="G313" s="167" t="s">
        <v>78</v>
      </c>
      <c r="H313" s="167" t="s">
        <v>78</v>
      </c>
      <c r="I313" s="160">
        <f t="shared" si="400"/>
        <v>33150</v>
      </c>
      <c r="J313" s="160">
        <f t="shared" si="401"/>
        <v>28350</v>
      </c>
      <c r="K313" s="167" t="s">
        <v>78</v>
      </c>
      <c r="L313" s="167" t="s">
        <v>78</v>
      </c>
      <c r="M313" s="160">
        <f t="shared" si="402"/>
        <v>44200</v>
      </c>
      <c r="N313" s="160">
        <f t="shared" ref="N313" si="411">F313*200%</f>
        <v>37800</v>
      </c>
      <c r="O313" s="167" t="s">
        <v>78</v>
      </c>
      <c r="P313" s="167" t="s">
        <v>78</v>
      </c>
    </row>
    <row r="314" spans="1:16" ht="14.25" customHeight="1">
      <c r="A314" s="323"/>
      <c r="B314" s="321"/>
      <c r="C314" s="344"/>
      <c r="D314" s="174">
        <v>5</v>
      </c>
      <c r="E314" s="174" t="s">
        <v>78</v>
      </c>
      <c r="F314" s="174" t="s">
        <v>78</v>
      </c>
      <c r="G314" s="174">
        <v>17600</v>
      </c>
      <c r="H314" s="174" t="s">
        <v>78</v>
      </c>
      <c r="I314" s="173" t="s">
        <v>78</v>
      </c>
      <c r="J314" s="174" t="s">
        <v>78</v>
      </c>
      <c r="K314" s="173">
        <f t="shared" ref="K314" si="412">G314*150%</f>
        <v>26400</v>
      </c>
      <c r="L314" s="174" t="s">
        <v>78</v>
      </c>
      <c r="M314" s="173" t="s">
        <v>78</v>
      </c>
      <c r="N314" s="174" t="s">
        <v>78</v>
      </c>
      <c r="O314" s="173">
        <f t="shared" ref="O314" si="413">G314*200%</f>
        <v>35200</v>
      </c>
      <c r="P314" s="174" t="s">
        <v>78</v>
      </c>
    </row>
    <row r="315" spans="1:16" s="23" customFormat="1">
      <c r="A315" s="335">
        <v>69</v>
      </c>
      <c r="B315" s="334" t="s">
        <v>151</v>
      </c>
      <c r="C315" s="335">
        <v>580700</v>
      </c>
      <c r="D315" s="169">
        <v>1</v>
      </c>
      <c r="E315" s="103">
        <v>26360</v>
      </c>
      <c r="F315" s="103">
        <v>26360</v>
      </c>
      <c r="G315" s="167" t="s">
        <v>78</v>
      </c>
      <c r="H315" s="167" t="s">
        <v>78</v>
      </c>
      <c r="I315" s="160">
        <f>E315*150%</f>
        <v>39540</v>
      </c>
      <c r="J315" s="160">
        <f>F315*150%</f>
        <v>39540</v>
      </c>
      <c r="K315" s="167" t="s">
        <v>78</v>
      </c>
      <c r="L315" s="167" t="s">
        <v>78</v>
      </c>
      <c r="M315" s="160">
        <f>E315*200%</f>
        <v>52720</v>
      </c>
      <c r="N315" s="160">
        <f>F315*200%</f>
        <v>52720</v>
      </c>
      <c r="O315" s="167" t="s">
        <v>78</v>
      </c>
      <c r="P315" s="167" t="s">
        <v>78</v>
      </c>
    </row>
    <row r="316" spans="1:16" s="23" customFormat="1">
      <c r="A316" s="335"/>
      <c r="B316" s="334"/>
      <c r="C316" s="335"/>
      <c r="D316" s="169">
        <v>2</v>
      </c>
      <c r="E316" s="160">
        <v>24700</v>
      </c>
      <c r="F316" s="160">
        <v>21100</v>
      </c>
      <c r="G316" s="167" t="s">
        <v>78</v>
      </c>
      <c r="H316" s="167" t="s">
        <v>78</v>
      </c>
      <c r="I316" s="160">
        <f t="shared" ref="I316" si="414">E316*150%</f>
        <v>37050</v>
      </c>
      <c r="J316" s="160">
        <f t="shared" ref="J316" si="415">F316*150%</f>
        <v>31650</v>
      </c>
      <c r="K316" s="167" t="s">
        <v>78</v>
      </c>
      <c r="L316" s="167" t="s">
        <v>78</v>
      </c>
      <c r="M316" s="160">
        <f t="shared" ref="M316" si="416">E316*200%</f>
        <v>49400</v>
      </c>
      <c r="N316" s="160">
        <f t="shared" ref="N316" si="417">F316*200%</f>
        <v>42200</v>
      </c>
      <c r="O316" s="167" t="s">
        <v>78</v>
      </c>
      <c r="P316" s="167" t="s">
        <v>78</v>
      </c>
    </row>
    <row r="317" spans="1:16" s="23" customFormat="1">
      <c r="A317" s="335"/>
      <c r="B317" s="334"/>
      <c r="C317" s="335"/>
      <c r="D317" s="169">
        <v>3</v>
      </c>
      <c r="E317" s="160">
        <v>22400</v>
      </c>
      <c r="F317" s="160">
        <v>18600</v>
      </c>
      <c r="G317" s="167" t="s">
        <v>78</v>
      </c>
      <c r="H317" s="167" t="s">
        <v>78</v>
      </c>
      <c r="I317" s="160">
        <f t="shared" ref="I317" si="418">E317*150%</f>
        <v>33600</v>
      </c>
      <c r="J317" s="160">
        <f t="shared" ref="J317" si="419">F317*150%</f>
        <v>27900</v>
      </c>
      <c r="K317" s="167" t="s">
        <v>78</v>
      </c>
      <c r="L317" s="167" t="s">
        <v>78</v>
      </c>
      <c r="M317" s="160">
        <f t="shared" ref="M317" si="420">E317*200%</f>
        <v>44800</v>
      </c>
      <c r="N317" s="160">
        <f t="shared" ref="N317" si="421">F317*200%</f>
        <v>37200</v>
      </c>
      <c r="O317" s="167" t="s">
        <v>78</v>
      </c>
      <c r="P317" s="167" t="s">
        <v>78</v>
      </c>
    </row>
    <row r="318" spans="1:16" s="23" customFormat="1">
      <c r="A318" s="335"/>
      <c r="B318" s="334"/>
      <c r="C318" s="335"/>
      <c r="D318" s="169">
        <v>4</v>
      </c>
      <c r="E318" s="160">
        <v>20700</v>
      </c>
      <c r="F318" s="160">
        <v>17700</v>
      </c>
      <c r="G318" s="167" t="s">
        <v>78</v>
      </c>
      <c r="H318" s="167" t="s">
        <v>78</v>
      </c>
      <c r="I318" s="160">
        <f t="shared" ref="I318:I324" si="422">E318*150%</f>
        <v>31050</v>
      </c>
      <c r="J318" s="160">
        <f t="shared" ref="J318:J333" si="423">F318*150%</f>
        <v>26550</v>
      </c>
      <c r="K318" s="167" t="s">
        <v>78</v>
      </c>
      <c r="L318" s="167" t="s">
        <v>78</v>
      </c>
      <c r="M318" s="160">
        <f t="shared" ref="M318:M332" si="424">E318*200%</f>
        <v>41400</v>
      </c>
      <c r="N318" s="160">
        <f t="shared" ref="N318:N333" si="425">F318*200%</f>
        <v>35400</v>
      </c>
      <c r="O318" s="167" t="s">
        <v>78</v>
      </c>
      <c r="P318" s="167" t="s">
        <v>78</v>
      </c>
    </row>
    <row r="319" spans="1:16" s="23" customFormat="1">
      <c r="A319" s="335"/>
      <c r="B319" s="334"/>
      <c r="C319" s="335"/>
      <c r="D319" s="169">
        <v>5</v>
      </c>
      <c r="E319" s="160" t="s">
        <v>78</v>
      </c>
      <c r="F319" s="160">
        <v>17500</v>
      </c>
      <c r="G319" s="167" t="s">
        <v>78</v>
      </c>
      <c r="H319" s="167" t="s">
        <v>78</v>
      </c>
      <c r="I319" s="160" t="s">
        <v>78</v>
      </c>
      <c r="J319" s="160">
        <f t="shared" si="423"/>
        <v>26250</v>
      </c>
      <c r="K319" s="167" t="s">
        <v>78</v>
      </c>
      <c r="L319" s="167" t="s">
        <v>78</v>
      </c>
      <c r="M319" s="160" t="s">
        <v>78</v>
      </c>
      <c r="N319" s="160">
        <f t="shared" si="425"/>
        <v>35000</v>
      </c>
      <c r="O319" s="167" t="s">
        <v>78</v>
      </c>
      <c r="P319" s="167" t="s">
        <v>78</v>
      </c>
    </row>
    <row r="320" spans="1:16" s="23" customFormat="1">
      <c r="A320" s="280">
        <v>70</v>
      </c>
      <c r="B320" s="281" t="s">
        <v>180</v>
      </c>
      <c r="C320" s="280">
        <v>580400</v>
      </c>
      <c r="D320" s="160">
        <v>1</v>
      </c>
      <c r="E320" s="103">
        <v>26360</v>
      </c>
      <c r="F320" s="103">
        <v>26360</v>
      </c>
      <c r="G320" s="167" t="s">
        <v>78</v>
      </c>
      <c r="H320" s="167" t="s">
        <v>78</v>
      </c>
      <c r="I320" s="160">
        <f>E320*150%</f>
        <v>39540</v>
      </c>
      <c r="J320" s="160">
        <f>F320*150%</f>
        <v>39540</v>
      </c>
      <c r="K320" s="167" t="s">
        <v>78</v>
      </c>
      <c r="L320" s="167" t="s">
        <v>78</v>
      </c>
      <c r="M320" s="160">
        <f>E320*200%</f>
        <v>52720</v>
      </c>
      <c r="N320" s="160">
        <f>F320*200%</f>
        <v>52720</v>
      </c>
      <c r="O320" s="167" t="s">
        <v>78</v>
      </c>
      <c r="P320" s="167" t="s">
        <v>78</v>
      </c>
    </row>
    <row r="321" spans="1:16" s="23" customFormat="1">
      <c r="A321" s="322">
        <v>71</v>
      </c>
      <c r="B321" s="320" t="s">
        <v>101</v>
      </c>
      <c r="C321" s="322">
        <v>580500</v>
      </c>
      <c r="D321" s="160">
        <v>1</v>
      </c>
      <c r="E321" s="103">
        <v>26360</v>
      </c>
      <c r="F321" s="103">
        <v>26360</v>
      </c>
      <c r="G321" s="167" t="s">
        <v>78</v>
      </c>
      <c r="H321" s="167" t="s">
        <v>78</v>
      </c>
      <c r="I321" s="160">
        <f>E321*150%</f>
        <v>39540</v>
      </c>
      <c r="J321" s="160">
        <f>F321*150%</f>
        <v>39540</v>
      </c>
      <c r="K321" s="167" t="s">
        <v>78</v>
      </c>
      <c r="L321" s="167" t="s">
        <v>78</v>
      </c>
      <c r="M321" s="160">
        <f>E321*200%</f>
        <v>52720</v>
      </c>
      <c r="N321" s="160">
        <f>F321*200%</f>
        <v>52720</v>
      </c>
      <c r="O321" s="167" t="s">
        <v>78</v>
      </c>
      <c r="P321" s="167" t="s">
        <v>78</v>
      </c>
    </row>
    <row r="322" spans="1:16" s="23" customFormat="1">
      <c r="A322" s="332"/>
      <c r="B322" s="336"/>
      <c r="C322" s="332"/>
      <c r="D322" s="160">
        <v>2</v>
      </c>
      <c r="E322" s="160">
        <v>24700</v>
      </c>
      <c r="F322" s="160">
        <v>19900</v>
      </c>
      <c r="G322" s="167" t="s">
        <v>78</v>
      </c>
      <c r="H322" s="167" t="s">
        <v>78</v>
      </c>
      <c r="I322" s="160">
        <f t="shared" ref="I322" si="426">E322*150%</f>
        <v>37050</v>
      </c>
      <c r="J322" s="160">
        <f t="shared" ref="J322" si="427">F322*150%</f>
        <v>29850</v>
      </c>
      <c r="K322" s="167" t="s">
        <v>78</v>
      </c>
      <c r="L322" s="167" t="s">
        <v>78</v>
      </c>
      <c r="M322" s="160">
        <f t="shared" ref="M322" si="428">E322*200%</f>
        <v>49400</v>
      </c>
      <c r="N322" s="160">
        <f t="shared" ref="N322" si="429">F322*200%</f>
        <v>39800</v>
      </c>
      <c r="O322" s="167" t="s">
        <v>78</v>
      </c>
      <c r="P322" s="167" t="s">
        <v>78</v>
      </c>
    </row>
    <row r="323" spans="1:16" s="23" customFormat="1">
      <c r="A323" s="332"/>
      <c r="B323" s="336"/>
      <c r="C323" s="332"/>
      <c r="D323" s="160">
        <v>3</v>
      </c>
      <c r="E323" s="160">
        <v>23600</v>
      </c>
      <c r="F323" s="160">
        <v>18600</v>
      </c>
      <c r="G323" s="167" t="s">
        <v>78</v>
      </c>
      <c r="H323" s="167" t="s">
        <v>78</v>
      </c>
      <c r="I323" s="160">
        <f t="shared" ref="I323" si="430">E323*150%</f>
        <v>35400</v>
      </c>
      <c r="J323" s="160">
        <f t="shared" ref="J323" si="431">F323*150%</f>
        <v>27900</v>
      </c>
      <c r="K323" s="167" t="s">
        <v>78</v>
      </c>
      <c r="L323" s="167" t="s">
        <v>78</v>
      </c>
      <c r="M323" s="160">
        <f t="shared" ref="M323" si="432">E323*200%</f>
        <v>47200</v>
      </c>
      <c r="N323" s="160">
        <f t="shared" ref="N323" si="433">F323*200%</f>
        <v>37200</v>
      </c>
      <c r="O323" s="167" t="s">
        <v>78</v>
      </c>
      <c r="P323" s="167" t="s">
        <v>78</v>
      </c>
    </row>
    <row r="324" spans="1:16" s="23" customFormat="1">
      <c r="A324" s="332"/>
      <c r="B324" s="336"/>
      <c r="C324" s="332"/>
      <c r="D324" s="160">
        <v>4</v>
      </c>
      <c r="E324" s="160">
        <v>21000</v>
      </c>
      <c r="F324" s="160">
        <v>18000</v>
      </c>
      <c r="G324" s="167" t="s">
        <v>78</v>
      </c>
      <c r="H324" s="167" t="s">
        <v>78</v>
      </c>
      <c r="I324" s="160">
        <f t="shared" si="422"/>
        <v>31500</v>
      </c>
      <c r="J324" s="160">
        <f t="shared" si="423"/>
        <v>27000</v>
      </c>
      <c r="K324" s="167" t="s">
        <v>78</v>
      </c>
      <c r="L324" s="167" t="s">
        <v>78</v>
      </c>
      <c r="M324" s="160">
        <f t="shared" si="424"/>
        <v>42000</v>
      </c>
      <c r="N324" s="160">
        <f t="shared" si="425"/>
        <v>36000</v>
      </c>
      <c r="O324" s="167" t="s">
        <v>78</v>
      </c>
      <c r="P324" s="167" t="s">
        <v>78</v>
      </c>
    </row>
    <row r="325" spans="1:16" s="23" customFormat="1">
      <c r="A325" s="323"/>
      <c r="B325" s="321"/>
      <c r="C325" s="323"/>
      <c r="D325" s="160">
        <v>5</v>
      </c>
      <c r="E325" s="160" t="s">
        <v>78</v>
      </c>
      <c r="F325" s="160">
        <v>17800</v>
      </c>
      <c r="G325" s="167" t="s">
        <v>78</v>
      </c>
      <c r="H325" s="167" t="s">
        <v>78</v>
      </c>
      <c r="I325" s="160" t="s">
        <v>78</v>
      </c>
      <c r="J325" s="160">
        <f t="shared" si="423"/>
        <v>26700</v>
      </c>
      <c r="K325" s="167" t="s">
        <v>78</v>
      </c>
      <c r="L325" s="167" t="s">
        <v>78</v>
      </c>
      <c r="M325" s="160" t="s">
        <v>78</v>
      </c>
      <c r="N325" s="160">
        <f t="shared" si="425"/>
        <v>35600</v>
      </c>
      <c r="O325" s="167" t="s">
        <v>78</v>
      </c>
      <c r="P325" s="167" t="s">
        <v>78</v>
      </c>
    </row>
    <row r="326" spans="1:16" s="23" customFormat="1">
      <c r="A326" s="280">
        <v>72</v>
      </c>
      <c r="B326" s="281" t="s">
        <v>102</v>
      </c>
      <c r="C326" s="280">
        <v>580300</v>
      </c>
      <c r="D326" s="160">
        <v>1</v>
      </c>
      <c r="E326" s="103">
        <v>26360</v>
      </c>
      <c r="F326" s="103">
        <v>26360</v>
      </c>
      <c r="G326" s="167" t="s">
        <v>78</v>
      </c>
      <c r="H326" s="167" t="s">
        <v>78</v>
      </c>
      <c r="I326" s="160">
        <f t="shared" ref="I326:J329" si="434">E326*150%</f>
        <v>39540</v>
      </c>
      <c r="J326" s="160">
        <f t="shared" si="434"/>
        <v>39540</v>
      </c>
      <c r="K326" s="167" t="s">
        <v>78</v>
      </c>
      <c r="L326" s="167" t="s">
        <v>78</v>
      </c>
      <c r="M326" s="160">
        <f t="shared" ref="M326:N329" si="435">E326*200%</f>
        <v>52720</v>
      </c>
      <c r="N326" s="160">
        <f t="shared" si="435"/>
        <v>52720</v>
      </c>
      <c r="O326" s="167" t="s">
        <v>78</v>
      </c>
      <c r="P326" s="167" t="s">
        <v>78</v>
      </c>
    </row>
    <row r="327" spans="1:16" s="23" customFormat="1">
      <c r="A327" s="280">
        <v>73</v>
      </c>
      <c r="B327" s="281" t="s">
        <v>152</v>
      </c>
      <c r="C327" s="280">
        <v>580800</v>
      </c>
      <c r="D327" s="160">
        <v>1</v>
      </c>
      <c r="E327" s="103">
        <v>26360</v>
      </c>
      <c r="F327" s="103">
        <v>26360</v>
      </c>
      <c r="G327" s="167" t="s">
        <v>78</v>
      </c>
      <c r="H327" s="167" t="s">
        <v>78</v>
      </c>
      <c r="I327" s="160">
        <f t="shared" si="434"/>
        <v>39540</v>
      </c>
      <c r="J327" s="160">
        <f t="shared" si="434"/>
        <v>39540</v>
      </c>
      <c r="K327" s="167" t="s">
        <v>78</v>
      </c>
      <c r="L327" s="167" t="s">
        <v>78</v>
      </c>
      <c r="M327" s="160">
        <f t="shared" si="435"/>
        <v>52720</v>
      </c>
      <c r="N327" s="160">
        <f t="shared" si="435"/>
        <v>52720</v>
      </c>
      <c r="O327" s="167" t="s">
        <v>78</v>
      </c>
      <c r="P327" s="167" t="s">
        <v>78</v>
      </c>
    </row>
    <row r="328" spans="1:16" s="23" customFormat="1">
      <c r="A328" s="280">
        <v>74</v>
      </c>
      <c r="B328" s="281" t="s">
        <v>104</v>
      </c>
      <c r="C328" s="280">
        <v>580600</v>
      </c>
      <c r="D328" s="160">
        <v>1</v>
      </c>
      <c r="E328" s="103">
        <v>26360</v>
      </c>
      <c r="F328" s="103">
        <v>26360</v>
      </c>
      <c r="G328" s="167" t="s">
        <v>78</v>
      </c>
      <c r="H328" s="167" t="s">
        <v>78</v>
      </c>
      <c r="I328" s="160">
        <f t="shared" si="434"/>
        <v>39540</v>
      </c>
      <c r="J328" s="160">
        <f t="shared" si="434"/>
        <v>39540</v>
      </c>
      <c r="K328" s="167" t="s">
        <v>78</v>
      </c>
      <c r="L328" s="167" t="s">
        <v>78</v>
      </c>
      <c r="M328" s="160">
        <f t="shared" si="435"/>
        <v>52720</v>
      </c>
      <c r="N328" s="160">
        <f t="shared" si="435"/>
        <v>52720</v>
      </c>
      <c r="O328" s="167" t="s">
        <v>78</v>
      </c>
      <c r="P328" s="167" t="s">
        <v>78</v>
      </c>
    </row>
    <row r="329" spans="1:16" s="23" customFormat="1">
      <c r="A329" s="374">
        <v>75</v>
      </c>
      <c r="B329" s="362" t="s">
        <v>59</v>
      </c>
      <c r="C329" s="322">
        <v>580200</v>
      </c>
      <c r="D329" s="169">
        <v>1</v>
      </c>
      <c r="E329" s="103">
        <v>26360</v>
      </c>
      <c r="F329" s="103">
        <v>26360</v>
      </c>
      <c r="G329" s="167" t="s">
        <v>78</v>
      </c>
      <c r="H329" s="167" t="s">
        <v>78</v>
      </c>
      <c r="I329" s="160">
        <f t="shared" si="434"/>
        <v>39540</v>
      </c>
      <c r="J329" s="160">
        <f t="shared" si="434"/>
        <v>39540</v>
      </c>
      <c r="K329" s="167" t="s">
        <v>78</v>
      </c>
      <c r="L329" s="167" t="s">
        <v>78</v>
      </c>
      <c r="M329" s="160">
        <f t="shared" si="435"/>
        <v>52720</v>
      </c>
      <c r="N329" s="160">
        <f t="shared" si="435"/>
        <v>52720</v>
      </c>
      <c r="O329" s="167" t="s">
        <v>78</v>
      </c>
      <c r="P329" s="167" t="s">
        <v>78</v>
      </c>
    </row>
    <row r="330" spans="1:16" s="23" customFormat="1">
      <c r="A330" s="374"/>
      <c r="B330" s="362"/>
      <c r="C330" s="332"/>
      <c r="D330" s="169">
        <v>2</v>
      </c>
      <c r="E330" s="160">
        <v>22900</v>
      </c>
      <c r="F330" s="160">
        <v>19300</v>
      </c>
      <c r="G330" s="167" t="s">
        <v>78</v>
      </c>
      <c r="H330" s="167" t="s">
        <v>78</v>
      </c>
      <c r="I330" s="160">
        <f t="shared" ref="I330" si="436">E330*150%</f>
        <v>34350</v>
      </c>
      <c r="J330" s="160">
        <f t="shared" ref="J330" si="437">F330*150%</f>
        <v>28950</v>
      </c>
      <c r="K330" s="167" t="s">
        <v>78</v>
      </c>
      <c r="L330" s="167" t="s">
        <v>78</v>
      </c>
      <c r="M330" s="160">
        <f t="shared" ref="M330" si="438">E330*200%</f>
        <v>45800</v>
      </c>
      <c r="N330" s="160">
        <f t="shared" ref="N330" si="439">F330*200%</f>
        <v>38600</v>
      </c>
      <c r="O330" s="167" t="s">
        <v>78</v>
      </c>
      <c r="P330" s="167" t="s">
        <v>78</v>
      </c>
    </row>
    <row r="331" spans="1:16" s="23" customFormat="1">
      <c r="A331" s="374"/>
      <c r="B331" s="362"/>
      <c r="C331" s="332"/>
      <c r="D331" s="169">
        <v>3</v>
      </c>
      <c r="E331" s="160">
        <v>22400</v>
      </c>
      <c r="F331" s="160">
        <v>18600</v>
      </c>
      <c r="G331" s="167" t="s">
        <v>78</v>
      </c>
      <c r="H331" s="167" t="s">
        <v>78</v>
      </c>
      <c r="I331" s="160">
        <f t="shared" ref="I331" si="440">E331*150%</f>
        <v>33600</v>
      </c>
      <c r="J331" s="160">
        <f t="shared" ref="J331" si="441">F331*150%</f>
        <v>27900</v>
      </c>
      <c r="K331" s="167" t="s">
        <v>78</v>
      </c>
      <c r="L331" s="167" t="s">
        <v>78</v>
      </c>
      <c r="M331" s="160">
        <f t="shared" ref="M331" si="442">E331*200%</f>
        <v>44800</v>
      </c>
      <c r="N331" s="160">
        <f t="shared" ref="N331" si="443">F331*200%</f>
        <v>37200</v>
      </c>
      <c r="O331" s="167" t="s">
        <v>78</v>
      </c>
      <c r="P331" s="167" t="s">
        <v>78</v>
      </c>
    </row>
    <row r="332" spans="1:16" s="23" customFormat="1">
      <c r="A332" s="374"/>
      <c r="B332" s="362"/>
      <c r="C332" s="332"/>
      <c r="D332" s="169">
        <v>4</v>
      </c>
      <c r="E332" s="160">
        <v>21000</v>
      </c>
      <c r="F332" s="160">
        <v>18000</v>
      </c>
      <c r="G332" s="167" t="s">
        <v>78</v>
      </c>
      <c r="H332" s="167" t="s">
        <v>78</v>
      </c>
      <c r="I332" s="160">
        <f>E332*150%</f>
        <v>31500</v>
      </c>
      <c r="J332" s="160">
        <f t="shared" si="423"/>
        <v>27000</v>
      </c>
      <c r="K332" s="167" t="s">
        <v>78</v>
      </c>
      <c r="L332" s="167" t="s">
        <v>78</v>
      </c>
      <c r="M332" s="160">
        <f t="shared" si="424"/>
        <v>42000</v>
      </c>
      <c r="N332" s="160">
        <f t="shared" si="425"/>
        <v>36000</v>
      </c>
      <c r="O332" s="167" t="s">
        <v>78</v>
      </c>
      <c r="P332" s="167" t="s">
        <v>78</v>
      </c>
    </row>
    <row r="333" spans="1:16" s="23" customFormat="1">
      <c r="A333" s="374"/>
      <c r="B333" s="362"/>
      <c r="C333" s="323"/>
      <c r="D333" s="169">
        <v>5</v>
      </c>
      <c r="E333" s="160" t="s">
        <v>78</v>
      </c>
      <c r="F333" s="160">
        <v>16600</v>
      </c>
      <c r="G333" s="167" t="s">
        <v>78</v>
      </c>
      <c r="H333" s="167" t="s">
        <v>78</v>
      </c>
      <c r="I333" s="160" t="s">
        <v>78</v>
      </c>
      <c r="J333" s="160">
        <f t="shared" si="423"/>
        <v>24900</v>
      </c>
      <c r="K333" s="167" t="s">
        <v>78</v>
      </c>
      <c r="L333" s="167" t="s">
        <v>78</v>
      </c>
      <c r="M333" s="160" t="s">
        <v>78</v>
      </c>
      <c r="N333" s="160">
        <f t="shared" si="425"/>
        <v>33200</v>
      </c>
      <c r="O333" s="167" t="s">
        <v>78</v>
      </c>
      <c r="P333" s="167" t="s">
        <v>78</v>
      </c>
    </row>
    <row r="334" spans="1:16" s="23" customFormat="1">
      <c r="A334" s="157">
        <v>76</v>
      </c>
      <c r="B334" s="155" t="s">
        <v>248</v>
      </c>
      <c r="C334" s="163">
        <v>521501</v>
      </c>
      <c r="D334" s="56">
        <v>6</v>
      </c>
      <c r="E334" s="167" t="s">
        <v>78</v>
      </c>
      <c r="F334" s="167" t="s">
        <v>78</v>
      </c>
      <c r="G334" s="167">
        <v>15600</v>
      </c>
      <c r="H334" s="167" t="s">
        <v>78</v>
      </c>
      <c r="I334" s="160" t="s">
        <v>78</v>
      </c>
      <c r="J334" s="167" t="s">
        <v>78</v>
      </c>
      <c r="K334" s="160">
        <f t="shared" ref="K334:K345" si="444">G334*150%</f>
        <v>23400</v>
      </c>
      <c r="L334" s="167" t="s">
        <v>78</v>
      </c>
      <c r="M334" s="160" t="s">
        <v>78</v>
      </c>
      <c r="N334" s="167" t="s">
        <v>78</v>
      </c>
      <c r="O334" s="160">
        <f t="shared" ref="O334:O345" si="445">G334*200%</f>
        <v>31200</v>
      </c>
      <c r="P334" s="167" t="s">
        <v>78</v>
      </c>
    </row>
    <row r="335" spans="1:16" s="23" customFormat="1">
      <c r="A335" s="335">
        <v>77</v>
      </c>
      <c r="B335" s="334" t="s">
        <v>150</v>
      </c>
      <c r="C335" s="335">
        <v>580900</v>
      </c>
      <c r="D335" s="160">
        <v>1</v>
      </c>
      <c r="E335" s="103">
        <v>26360</v>
      </c>
      <c r="F335" s="103">
        <v>26360</v>
      </c>
      <c r="G335" s="167" t="s">
        <v>78</v>
      </c>
      <c r="H335" s="167" t="s">
        <v>78</v>
      </c>
      <c r="I335" s="160">
        <f>E335*150%</f>
        <v>39540</v>
      </c>
      <c r="J335" s="160">
        <f>F335*150%</f>
        <v>39540</v>
      </c>
      <c r="K335" s="167" t="s">
        <v>78</v>
      </c>
      <c r="L335" s="167" t="s">
        <v>78</v>
      </c>
      <c r="M335" s="160">
        <f>E335*200%</f>
        <v>52720</v>
      </c>
      <c r="N335" s="160">
        <f>F335*200%</f>
        <v>52720</v>
      </c>
      <c r="O335" s="167" t="s">
        <v>78</v>
      </c>
      <c r="P335" s="167" t="s">
        <v>78</v>
      </c>
    </row>
    <row r="336" spans="1:16" s="23" customFormat="1">
      <c r="A336" s="335"/>
      <c r="B336" s="334"/>
      <c r="C336" s="335"/>
      <c r="D336" s="160">
        <v>2</v>
      </c>
      <c r="E336" s="160">
        <v>24700</v>
      </c>
      <c r="F336" s="160">
        <v>20000</v>
      </c>
      <c r="G336" s="167" t="s">
        <v>78</v>
      </c>
      <c r="H336" s="167" t="s">
        <v>78</v>
      </c>
      <c r="I336" s="160">
        <f t="shared" ref="I336" si="446">E336*150%</f>
        <v>37050</v>
      </c>
      <c r="J336" s="160">
        <f t="shared" ref="J336" si="447">F336*150%</f>
        <v>30000</v>
      </c>
      <c r="K336" s="167" t="s">
        <v>78</v>
      </c>
      <c r="L336" s="167" t="s">
        <v>78</v>
      </c>
      <c r="M336" s="160">
        <f t="shared" ref="M336" si="448">E336*200%</f>
        <v>49400</v>
      </c>
      <c r="N336" s="160">
        <f t="shared" ref="N336" si="449">F336*200%</f>
        <v>40000</v>
      </c>
      <c r="O336" s="167" t="s">
        <v>78</v>
      </c>
      <c r="P336" s="167" t="s">
        <v>78</v>
      </c>
    </row>
    <row r="337" spans="1:16" s="23" customFormat="1">
      <c r="A337" s="335"/>
      <c r="B337" s="334"/>
      <c r="C337" s="335"/>
      <c r="D337" s="160">
        <v>3</v>
      </c>
      <c r="E337" s="160">
        <v>24400</v>
      </c>
      <c r="F337" s="160">
        <v>19500</v>
      </c>
      <c r="G337" s="167" t="s">
        <v>78</v>
      </c>
      <c r="H337" s="167" t="s">
        <v>78</v>
      </c>
      <c r="I337" s="160">
        <f t="shared" ref="I337" si="450">E337*150%</f>
        <v>36600</v>
      </c>
      <c r="J337" s="160">
        <f t="shared" ref="J337" si="451">F337*150%</f>
        <v>29250</v>
      </c>
      <c r="K337" s="167" t="s">
        <v>78</v>
      </c>
      <c r="L337" s="167" t="s">
        <v>78</v>
      </c>
      <c r="M337" s="160">
        <f t="shared" ref="M337" si="452">E337*200%</f>
        <v>48800</v>
      </c>
      <c r="N337" s="160">
        <f t="shared" ref="N337" si="453">F337*200%</f>
        <v>39000</v>
      </c>
      <c r="O337" s="167" t="s">
        <v>78</v>
      </c>
      <c r="P337" s="167" t="s">
        <v>78</v>
      </c>
    </row>
    <row r="338" spans="1:16" ht="12.75" customHeight="1">
      <c r="A338" s="335"/>
      <c r="B338" s="334"/>
      <c r="C338" s="335"/>
      <c r="D338" s="173">
        <v>4</v>
      </c>
      <c r="E338" s="173">
        <v>19700</v>
      </c>
      <c r="F338" s="173">
        <v>18700</v>
      </c>
      <c r="G338" s="174" t="s">
        <v>78</v>
      </c>
      <c r="H338" s="174" t="s">
        <v>78</v>
      </c>
      <c r="I338" s="173">
        <f t="shared" ref="I338:J339" si="454">E338*150%</f>
        <v>29550</v>
      </c>
      <c r="J338" s="173">
        <f t="shared" si="454"/>
        <v>28050</v>
      </c>
      <c r="K338" s="174" t="s">
        <v>78</v>
      </c>
      <c r="L338" s="174" t="s">
        <v>78</v>
      </c>
      <c r="M338" s="173">
        <f t="shared" ref="M338:N339" si="455">E338*200%</f>
        <v>39400</v>
      </c>
      <c r="N338" s="173">
        <f t="shared" si="455"/>
        <v>37400</v>
      </c>
      <c r="O338" s="174" t="s">
        <v>78</v>
      </c>
      <c r="P338" s="174" t="s">
        <v>78</v>
      </c>
    </row>
    <row r="339" spans="1:16">
      <c r="A339" s="335"/>
      <c r="B339" s="334"/>
      <c r="C339" s="335"/>
      <c r="D339" s="173">
        <v>5</v>
      </c>
      <c r="E339" s="173" t="s">
        <v>78</v>
      </c>
      <c r="F339" s="173">
        <v>16600</v>
      </c>
      <c r="G339" s="174" t="s">
        <v>78</v>
      </c>
      <c r="H339" s="174" t="s">
        <v>78</v>
      </c>
      <c r="I339" s="173" t="s">
        <v>78</v>
      </c>
      <c r="J339" s="173">
        <f t="shared" si="454"/>
        <v>24900</v>
      </c>
      <c r="K339" s="174" t="s">
        <v>78</v>
      </c>
      <c r="L339" s="174" t="s">
        <v>78</v>
      </c>
      <c r="M339" s="173" t="s">
        <v>78</v>
      </c>
      <c r="N339" s="173">
        <f t="shared" si="455"/>
        <v>33200</v>
      </c>
      <c r="O339" s="174" t="s">
        <v>78</v>
      </c>
      <c r="P339" s="174" t="s">
        <v>78</v>
      </c>
    </row>
    <row r="340" spans="1:16">
      <c r="A340" s="335"/>
      <c r="B340" s="334"/>
      <c r="C340" s="167">
        <v>521502</v>
      </c>
      <c r="D340" s="174">
        <v>6</v>
      </c>
      <c r="E340" s="174" t="s">
        <v>78</v>
      </c>
      <c r="F340" s="174" t="s">
        <v>78</v>
      </c>
      <c r="G340" s="174">
        <v>16600</v>
      </c>
      <c r="H340" s="174" t="s">
        <v>78</v>
      </c>
      <c r="I340" s="173" t="s">
        <v>78</v>
      </c>
      <c r="J340" s="174" t="s">
        <v>78</v>
      </c>
      <c r="K340" s="173">
        <f t="shared" si="444"/>
        <v>24900</v>
      </c>
      <c r="L340" s="174" t="s">
        <v>78</v>
      </c>
      <c r="M340" s="173" t="s">
        <v>78</v>
      </c>
      <c r="N340" s="174" t="s">
        <v>78</v>
      </c>
      <c r="O340" s="173">
        <f t="shared" si="445"/>
        <v>33200</v>
      </c>
      <c r="P340" s="174" t="s">
        <v>78</v>
      </c>
    </row>
    <row r="341" spans="1:16" ht="27" customHeight="1">
      <c r="A341" s="160">
        <v>78</v>
      </c>
      <c r="B341" s="159" t="s">
        <v>244</v>
      </c>
      <c r="C341" s="167">
        <v>521608</v>
      </c>
      <c r="D341" s="174">
        <v>6</v>
      </c>
      <c r="E341" s="174" t="s">
        <v>78</v>
      </c>
      <c r="F341" s="174" t="s">
        <v>78</v>
      </c>
      <c r="G341" s="174">
        <v>15300</v>
      </c>
      <c r="H341" s="174" t="s">
        <v>78</v>
      </c>
      <c r="I341" s="173" t="s">
        <v>78</v>
      </c>
      <c r="J341" s="174" t="s">
        <v>78</v>
      </c>
      <c r="K341" s="173">
        <f t="shared" ref="K341:K342" si="456">G341*150%</f>
        <v>22950</v>
      </c>
      <c r="L341" s="174" t="s">
        <v>78</v>
      </c>
      <c r="M341" s="173" t="s">
        <v>78</v>
      </c>
      <c r="N341" s="174" t="s">
        <v>78</v>
      </c>
      <c r="O341" s="173">
        <f t="shared" ref="O341:O342" si="457">G341*200%</f>
        <v>30600</v>
      </c>
      <c r="P341" s="174" t="s">
        <v>78</v>
      </c>
    </row>
    <row r="342" spans="1:16">
      <c r="A342" s="156">
        <v>79</v>
      </c>
      <c r="B342" s="154" t="s">
        <v>43</v>
      </c>
      <c r="C342" s="167">
        <v>620003</v>
      </c>
      <c r="D342" s="174">
        <v>6</v>
      </c>
      <c r="E342" s="174" t="s">
        <v>78</v>
      </c>
      <c r="F342" s="174" t="s">
        <v>78</v>
      </c>
      <c r="G342" s="174">
        <v>17600</v>
      </c>
      <c r="H342" s="174" t="s">
        <v>78</v>
      </c>
      <c r="I342" s="173" t="s">
        <v>78</v>
      </c>
      <c r="J342" s="174" t="s">
        <v>78</v>
      </c>
      <c r="K342" s="173">
        <f t="shared" si="456"/>
        <v>26400</v>
      </c>
      <c r="L342" s="174" t="s">
        <v>78</v>
      </c>
      <c r="M342" s="173" t="s">
        <v>78</v>
      </c>
      <c r="N342" s="174" t="s">
        <v>78</v>
      </c>
      <c r="O342" s="173">
        <f t="shared" si="457"/>
        <v>35200</v>
      </c>
      <c r="P342" s="174" t="s">
        <v>78</v>
      </c>
    </row>
    <row r="343" spans="1:16" ht="27.75" customHeight="1">
      <c r="A343" s="163">
        <v>80</v>
      </c>
      <c r="B343" s="168" t="s">
        <v>64</v>
      </c>
      <c r="C343" s="167">
        <v>521604</v>
      </c>
      <c r="D343" s="174">
        <v>6</v>
      </c>
      <c r="E343" s="174" t="s">
        <v>78</v>
      </c>
      <c r="F343" s="174" t="s">
        <v>78</v>
      </c>
      <c r="G343" s="174">
        <v>18700</v>
      </c>
      <c r="H343" s="174" t="s">
        <v>78</v>
      </c>
      <c r="I343" s="173" t="s">
        <v>78</v>
      </c>
      <c r="J343" s="174" t="s">
        <v>78</v>
      </c>
      <c r="K343" s="173">
        <f t="shared" si="444"/>
        <v>28050</v>
      </c>
      <c r="L343" s="174" t="s">
        <v>78</v>
      </c>
      <c r="M343" s="173" t="s">
        <v>78</v>
      </c>
      <c r="N343" s="174" t="s">
        <v>78</v>
      </c>
      <c r="O343" s="173">
        <f t="shared" si="445"/>
        <v>37400</v>
      </c>
      <c r="P343" s="174" t="s">
        <v>78</v>
      </c>
    </row>
    <row r="344" spans="1:16">
      <c r="A344" s="163">
        <v>81</v>
      </c>
      <c r="B344" s="168" t="s">
        <v>41</v>
      </c>
      <c r="C344" s="167">
        <v>521603</v>
      </c>
      <c r="D344" s="174">
        <v>6</v>
      </c>
      <c r="E344" s="174" t="s">
        <v>78</v>
      </c>
      <c r="F344" s="174" t="s">
        <v>78</v>
      </c>
      <c r="G344" s="174">
        <v>18600</v>
      </c>
      <c r="H344" s="174" t="s">
        <v>78</v>
      </c>
      <c r="I344" s="173" t="s">
        <v>78</v>
      </c>
      <c r="J344" s="174" t="s">
        <v>78</v>
      </c>
      <c r="K344" s="173">
        <f t="shared" si="444"/>
        <v>27900</v>
      </c>
      <c r="L344" s="174" t="s">
        <v>78</v>
      </c>
      <c r="M344" s="173" t="s">
        <v>78</v>
      </c>
      <c r="N344" s="174" t="s">
        <v>78</v>
      </c>
      <c r="O344" s="173">
        <f t="shared" si="445"/>
        <v>37200</v>
      </c>
      <c r="P344" s="174" t="s">
        <v>78</v>
      </c>
    </row>
    <row r="345" spans="1:16" ht="26.25" customHeight="1">
      <c r="A345" s="163">
        <v>82</v>
      </c>
      <c r="B345" s="168" t="s">
        <v>322</v>
      </c>
      <c r="C345" s="167">
        <v>521607</v>
      </c>
      <c r="D345" s="174">
        <v>6</v>
      </c>
      <c r="E345" s="174" t="s">
        <v>78</v>
      </c>
      <c r="F345" s="174" t="s">
        <v>78</v>
      </c>
      <c r="G345" s="174">
        <v>17600</v>
      </c>
      <c r="H345" s="174" t="s">
        <v>78</v>
      </c>
      <c r="I345" s="173" t="s">
        <v>78</v>
      </c>
      <c r="J345" s="174" t="s">
        <v>78</v>
      </c>
      <c r="K345" s="173">
        <f t="shared" si="444"/>
        <v>26400</v>
      </c>
      <c r="L345" s="174" t="s">
        <v>78</v>
      </c>
      <c r="M345" s="173" t="s">
        <v>78</v>
      </c>
      <c r="N345" s="174" t="s">
        <v>78</v>
      </c>
      <c r="O345" s="173">
        <f t="shared" si="445"/>
        <v>35200</v>
      </c>
      <c r="P345" s="174" t="s">
        <v>78</v>
      </c>
    </row>
    <row r="346" spans="1:16" s="23" customFormat="1" ht="12.75" customHeight="1">
      <c r="A346" s="400" t="s">
        <v>153</v>
      </c>
      <c r="B346" s="326"/>
      <c r="C346" s="326"/>
      <c r="D346" s="326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7"/>
    </row>
    <row r="347" spans="1:16" s="23" customFormat="1">
      <c r="A347" s="322">
        <v>83</v>
      </c>
      <c r="B347" s="320" t="s">
        <v>44</v>
      </c>
      <c r="C347" s="322">
        <v>560001</v>
      </c>
      <c r="D347" s="160">
        <v>1</v>
      </c>
      <c r="E347" s="103">
        <v>48000</v>
      </c>
      <c r="F347" s="167" t="s">
        <v>78</v>
      </c>
      <c r="G347" s="167" t="s">
        <v>78</v>
      </c>
      <c r="H347" s="167" t="s">
        <v>78</v>
      </c>
      <c r="I347" s="160">
        <f t="shared" ref="I347" si="458">E347*150%</f>
        <v>72000</v>
      </c>
      <c r="J347" s="167" t="s">
        <v>78</v>
      </c>
      <c r="K347" s="167" t="s">
        <v>78</v>
      </c>
      <c r="L347" s="167" t="s">
        <v>78</v>
      </c>
      <c r="M347" s="160">
        <v>145000</v>
      </c>
      <c r="N347" s="167" t="s">
        <v>78</v>
      </c>
      <c r="O347" s="167" t="s">
        <v>78</v>
      </c>
      <c r="P347" s="167" t="s">
        <v>78</v>
      </c>
    </row>
    <row r="348" spans="1:16" s="23" customFormat="1">
      <c r="A348" s="332"/>
      <c r="B348" s="336"/>
      <c r="C348" s="332"/>
      <c r="D348" s="160">
        <v>2</v>
      </c>
      <c r="E348" s="160">
        <v>46000</v>
      </c>
      <c r="F348" s="167" t="s">
        <v>78</v>
      </c>
      <c r="G348" s="167" t="s">
        <v>78</v>
      </c>
      <c r="H348" s="167" t="s">
        <v>78</v>
      </c>
      <c r="I348" s="160">
        <f t="shared" ref="I348" si="459">E348*150%</f>
        <v>69000</v>
      </c>
      <c r="J348" s="167" t="s">
        <v>78</v>
      </c>
      <c r="K348" s="167" t="s">
        <v>78</v>
      </c>
      <c r="L348" s="167" t="s">
        <v>78</v>
      </c>
      <c r="M348" s="160">
        <v>120000</v>
      </c>
      <c r="N348" s="167" t="s">
        <v>78</v>
      </c>
      <c r="O348" s="167" t="s">
        <v>78</v>
      </c>
      <c r="P348" s="167" t="s">
        <v>78</v>
      </c>
    </row>
    <row r="349" spans="1:16" s="23" customFormat="1">
      <c r="A349" s="332"/>
      <c r="B349" s="336"/>
      <c r="C349" s="332"/>
      <c r="D349" s="160">
        <v>3</v>
      </c>
      <c r="E349" s="160">
        <v>41600</v>
      </c>
      <c r="F349" s="167" t="s">
        <v>78</v>
      </c>
      <c r="G349" s="167" t="s">
        <v>78</v>
      </c>
      <c r="H349" s="167" t="s">
        <v>78</v>
      </c>
      <c r="I349" s="160">
        <f t="shared" ref="I349" si="460">E349*150%</f>
        <v>62400</v>
      </c>
      <c r="J349" s="167" t="s">
        <v>78</v>
      </c>
      <c r="K349" s="167" t="s">
        <v>78</v>
      </c>
      <c r="L349" s="167" t="s">
        <v>78</v>
      </c>
      <c r="M349" s="160">
        <v>90000</v>
      </c>
      <c r="N349" s="167" t="s">
        <v>78</v>
      </c>
      <c r="O349" s="167" t="s">
        <v>78</v>
      </c>
      <c r="P349" s="167" t="s">
        <v>78</v>
      </c>
    </row>
    <row r="350" spans="1:16" s="23" customFormat="1">
      <c r="A350" s="332"/>
      <c r="B350" s="336"/>
      <c r="C350" s="332"/>
      <c r="D350" s="160">
        <v>4</v>
      </c>
      <c r="E350" s="160">
        <v>36200</v>
      </c>
      <c r="F350" s="167" t="s">
        <v>78</v>
      </c>
      <c r="G350" s="167" t="s">
        <v>78</v>
      </c>
      <c r="H350" s="167" t="s">
        <v>78</v>
      </c>
      <c r="I350" s="160">
        <f t="shared" ref="I350:I352" si="461">E350*150%</f>
        <v>54300</v>
      </c>
      <c r="J350" s="167" t="s">
        <v>78</v>
      </c>
      <c r="K350" s="167" t="s">
        <v>78</v>
      </c>
      <c r="L350" s="167" t="s">
        <v>78</v>
      </c>
      <c r="M350" s="160">
        <v>79800</v>
      </c>
      <c r="N350" s="167" t="s">
        <v>78</v>
      </c>
      <c r="O350" s="167" t="s">
        <v>78</v>
      </c>
      <c r="P350" s="167" t="s">
        <v>78</v>
      </c>
    </row>
    <row r="351" spans="1:16" s="23" customFormat="1">
      <c r="A351" s="332"/>
      <c r="B351" s="336"/>
      <c r="C351" s="332"/>
      <c r="D351" s="160">
        <v>5</v>
      </c>
      <c r="E351" s="160">
        <v>36200</v>
      </c>
      <c r="F351" s="167" t="s">
        <v>78</v>
      </c>
      <c r="G351" s="167" t="s">
        <v>78</v>
      </c>
      <c r="H351" s="167" t="s">
        <v>78</v>
      </c>
      <c r="I351" s="160">
        <f t="shared" si="461"/>
        <v>54300</v>
      </c>
      <c r="J351" s="167" t="s">
        <v>78</v>
      </c>
      <c r="K351" s="167" t="s">
        <v>78</v>
      </c>
      <c r="L351" s="167" t="s">
        <v>78</v>
      </c>
      <c r="M351" s="160">
        <v>79800</v>
      </c>
      <c r="N351" s="167" t="s">
        <v>78</v>
      </c>
      <c r="O351" s="167" t="s">
        <v>78</v>
      </c>
      <c r="P351" s="167" t="s">
        <v>78</v>
      </c>
    </row>
    <row r="352" spans="1:16" s="23" customFormat="1">
      <c r="A352" s="332"/>
      <c r="B352" s="336"/>
      <c r="C352" s="332"/>
      <c r="D352" s="160">
        <v>6</v>
      </c>
      <c r="E352" s="160">
        <v>34000</v>
      </c>
      <c r="F352" s="167" t="s">
        <v>78</v>
      </c>
      <c r="G352" s="167" t="s">
        <v>78</v>
      </c>
      <c r="H352" s="167" t="s">
        <v>78</v>
      </c>
      <c r="I352" s="160">
        <f t="shared" si="461"/>
        <v>51000</v>
      </c>
      <c r="J352" s="167" t="s">
        <v>78</v>
      </c>
      <c r="K352" s="167" t="s">
        <v>78</v>
      </c>
      <c r="L352" s="167" t="s">
        <v>78</v>
      </c>
      <c r="M352" s="160">
        <v>75000</v>
      </c>
      <c r="N352" s="167" t="s">
        <v>78</v>
      </c>
      <c r="O352" s="167" t="s">
        <v>78</v>
      </c>
      <c r="P352" s="167" t="s">
        <v>78</v>
      </c>
    </row>
    <row r="353" spans="1:16" s="23" customFormat="1">
      <c r="A353" s="335">
        <v>84</v>
      </c>
      <c r="B353" s="334" t="s">
        <v>25</v>
      </c>
      <c r="C353" s="335">
        <v>560002</v>
      </c>
      <c r="D353" s="169">
        <v>1</v>
      </c>
      <c r="E353" s="103">
        <v>39540</v>
      </c>
      <c r="F353" s="167" t="s">
        <v>78</v>
      </c>
      <c r="G353" s="167" t="s">
        <v>78</v>
      </c>
      <c r="H353" s="167" t="s">
        <v>78</v>
      </c>
      <c r="I353" s="160">
        <f>E353*150%</f>
        <v>59310</v>
      </c>
      <c r="J353" s="167" t="s">
        <v>78</v>
      </c>
      <c r="K353" s="167" t="s">
        <v>78</v>
      </c>
      <c r="L353" s="167" t="s">
        <v>78</v>
      </c>
      <c r="M353" s="160">
        <v>110000</v>
      </c>
      <c r="N353" s="167" t="s">
        <v>78</v>
      </c>
      <c r="O353" s="167" t="s">
        <v>78</v>
      </c>
      <c r="P353" s="167" t="s">
        <v>78</v>
      </c>
    </row>
    <row r="354" spans="1:16" s="23" customFormat="1">
      <c r="A354" s="335"/>
      <c r="B354" s="334"/>
      <c r="C354" s="335"/>
      <c r="D354" s="169">
        <v>2</v>
      </c>
      <c r="E354" s="160">
        <v>38000</v>
      </c>
      <c r="F354" s="167" t="s">
        <v>78</v>
      </c>
      <c r="G354" s="167" t="s">
        <v>78</v>
      </c>
      <c r="H354" s="167" t="s">
        <v>78</v>
      </c>
      <c r="I354" s="160">
        <f t="shared" ref="I354" si="462">E354*150%</f>
        <v>57000</v>
      </c>
      <c r="J354" s="167" t="s">
        <v>78</v>
      </c>
      <c r="K354" s="167" t="s">
        <v>78</v>
      </c>
      <c r="L354" s="167" t="s">
        <v>78</v>
      </c>
      <c r="M354" s="160">
        <v>90000</v>
      </c>
      <c r="N354" s="167" t="s">
        <v>78</v>
      </c>
      <c r="O354" s="167" t="s">
        <v>78</v>
      </c>
      <c r="P354" s="167" t="s">
        <v>78</v>
      </c>
    </row>
    <row r="355" spans="1:16" s="23" customFormat="1">
      <c r="A355" s="335"/>
      <c r="B355" s="334"/>
      <c r="C355" s="335"/>
      <c r="D355" s="169">
        <v>3</v>
      </c>
      <c r="E355" s="160">
        <v>35000</v>
      </c>
      <c r="F355" s="167" t="s">
        <v>78</v>
      </c>
      <c r="G355" s="167" t="s">
        <v>78</v>
      </c>
      <c r="H355" s="167" t="s">
        <v>78</v>
      </c>
      <c r="I355" s="160">
        <f t="shared" ref="I355" si="463">E355*150%</f>
        <v>52500</v>
      </c>
      <c r="J355" s="167" t="s">
        <v>78</v>
      </c>
      <c r="K355" s="167" t="s">
        <v>78</v>
      </c>
      <c r="L355" s="167" t="s">
        <v>78</v>
      </c>
      <c r="M355" s="160">
        <f>E355*200%</f>
        <v>70000</v>
      </c>
      <c r="N355" s="167" t="s">
        <v>78</v>
      </c>
      <c r="O355" s="167" t="s">
        <v>78</v>
      </c>
      <c r="P355" s="167" t="s">
        <v>78</v>
      </c>
    </row>
    <row r="356" spans="1:16" s="23" customFormat="1">
      <c r="A356" s="335"/>
      <c r="B356" s="334"/>
      <c r="C356" s="335"/>
      <c r="D356" s="169">
        <v>4</v>
      </c>
      <c r="E356" s="160">
        <v>29600</v>
      </c>
      <c r="F356" s="167" t="s">
        <v>78</v>
      </c>
      <c r="G356" s="167" t="s">
        <v>78</v>
      </c>
      <c r="H356" s="167" t="s">
        <v>78</v>
      </c>
      <c r="I356" s="160">
        <f t="shared" ref="I356:I373" si="464">E356*150%</f>
        <v>44400</v>
      </c>
      <c r="J356" s="167" t="s">
        <v>78</v>
      </c>
      <c r="K356" s="167" t="s">
        <v>78</v>
      </c>
      <c r="L356" s="167" t="s">
        <v>78</v>
      </c>
      <c r="M356" s="160">
        <f t="shared" ref="M356:M373" si="465">E356*200%</f>
        <v>59200</v>
      </c>
      <c r="N356" s="167" t="s">
        <v>78</v>
      </c>
      <c r="O356" s="167" t="s">
        <v>78</v>
      </c>
      <c r="P356" s="167" t="s">
        <v>78</v>
      </c>
    </row>
    <row r="357" spans="1:16" s="23" customFormat="1">
      <c r="A357" s="335"/>
      <c r="B357" s="334"/>
      <c r="C357" s="335"/>
      <c r="D357" s="169">
        <v>5</v>
      </c>
      <c r="E357" s="160">
        <v>29600</v>
      </c>
      <c r="F357" s="167" t="s">
        <v>78</v>
      </c>
      <c r="G357" s="167" t="s">
        <v>78</v>
      </c>
      <c r="H357" s="167" t="s">
        <v>78</v>
      </c>
      <c r="I357" s="160">
        <f t="shared" si="464"/>
        <v>44400</v>
      </c>
      <c r="J357" s="167" t="s">
        <v>78</v>
      </c>
      <c r="K357" s="167" t="s">
        <v>78</v>
      </c>
      <c r="L357" s="167" t="s">
        <v>78</v>
      </c>
      <c r="M357" s="160">
        <f t="shared" si="465"/>
        <v>59200</v>
      </c>
      <c r="N357" s="167" t="s">
        <v>78</v>
      </c>
      <c r="O357" s="167" t="s">
        <v>78</v>
      </c>
      <c r="P357" s="167" t="s">
        <v>78</v>
      </c>
    </row>
    <row r="358" spans="1:16" s="23" customFormat="1">
      <c r="A358" s="335"/>
      <c r="B358" s="334"/>
      <c r="C358" s="335"/>
      <c r="D358" s="169">
        <v>6</v>
      </c>
      <c r="E358" s="160">
        <v>29600</v>
      </c>
      <c r="F358" s="167" t="s">
        <v>78</v>
      </c>
      <c r="G358" s="167" t="s">
        <v>78</v>
      </c>
      <c r="H358" s="167" t="s">
        <v>78</v>
      </c>
      <c r="I358" s="160">
        <f t="shared" si="464"/>
        <v>44400</v>
      </c>
      <c r="J358" s="167" t="s">
        <v>78</v>
      </c>
      <c r="K358" s="167" t="s">
        <v>78</v>
      </c>
      <c r="L358" s="167" t="s">
        <v>78</v>
      </c>
      <c r="M358" s="160">
        <f t="shared" si="465"/>
        <v>59200</v>
      </c>
      <c r="N358" s="167" t="s">
        <v>78</v>
      </c>
      <c r="O358" s="167" t="s">
        <v>78</v>
      </c>
      <c r="P358" s="167" t="s">
        <v>78</v>
      </c>
    </row>
    <row r="359" spans="1:16" s="23" customFormat="1">
      <c r="A359" s="322">
        <v>85</v>
      </c>
      <c r="B359" s="320" t="s">
        <v>80</v>
      </c>
      <c r="C359" s="322">
        <v>560003</v>
      </c>
      <c r="D359" s="160">
        <v>1</v>
      </c>
      <c r="E359" s="103">
        <v>39540</v>
      </c>
      <c r="F359" s="167" t="s">
        <v>78</v>
      </c>
      <c r="G359" s="167" t="s">
        <v>78</v>
      </c>
      <c r="H359" s="167" t="s">
        <v>78</v>
      </c>
      <c r="I359" s="160">
        <f>E359*150%</f>
        <v>59310</v>
      </c>
      <c r="J359" s="167" t="s">
        <v>78</v>
      </c>
      <c r="K359" s="167" t="s">
        <v>78</v>
      </c>
      <c r="L359" s="167" t="s">
        <v>78</v>
      </c>
      <c r="M359" s="160">
        <f>E359*200%+3600</f>
        <v>82680</v>
      </c>
      <c r="N359" s="167" t="s">
        <v>78</v>
      </c>
      <c r="O359" s="167" t="s">
        <v>78</v>
      </c>
      <c r="P359" s="167" t="s">
        <v>78</v>
      </c>
    </row>
    <row r="360" spans="1:16" s="23" customFormat="1">
      <c r="A360" s="332"/>
      <c r="B360" s="336"/>
      <c r="C360" s="332"/>
      <c r="D360" s="160">
        <v>2</v>
      </c>
      <c r="E360" s="160">
        <v>28800</v>
      </c>
      <c r="F360" s="167" t="s">
        <v>78</v>
      </c>
      <c r="G360" s="167" t="s">
        <v>78</v>
      </c>
      <c r="H360" s="167" t="s">
        <v>78</v>
      </c>
      <c r="I360" s="160">
        <f t="shared" ref="I360" si="466">E360*150%</f>
        <v>43200</v>
      </c>
      <c r="J360" s="167" t="s">
        <v>78</v>
      </c>
      <c r="K360" s="167" t="s">
        <v>78</v>
      </c>
      <c r="L360" s="167" t="s">
        <v>78</v>
      </c>
      <c r="M360" s="160">
        <f t="shared" ref="M360" si="467">E360*200%</f>
        <v>57600</v>
      </c>
      <c r="N360" s="167" t="s">
        <v>78</v>
      </c>
      <c r="O360" s="167" t="s">
        <v>78</v>
      </c>
      <c r="P360" s="167" t="s">
        <v>78</v>
      </c>
    </row>
    <row r="361" spans="1:16" s="23" customFormat="1">
      <c r="A361" s="332"/>
      <c r="B361" s="336"/>
      <c r="C361" s="332"/>
      <c r="D361" s="160">
        <v>3</v>
      </c>
      <c r="E361" s="160">
        <v>26400</v>
      </c>
      <c r="F361" s="167" t="s">
        <v>78</v>
      </c>
      <c r="G361" s="167" t="s">
        <v>78</v>
      </c>
      <c r="H361" s="167" t="s">
        <v>78</v>
      </c>
      <c r="I361" s="160">
        <f t="shared" ref="I361" si="468">E361*150%</f>
        <v>39600</v>
      </c>
      <c r="J361" s="167" t="s">
        <v>78</v>
      </c>
      <c r="K361" s="167" t="s">
        <v>78</v>
      </c>
      <c r="L361" s="167" t="s">
        <v>78</v>
      </c>
      <c r="M361" s="160">
        <f t="shared" ref="M361" si="469">E361*200%</f>
        <v>52800</v>
      </c>
      <c r="N361" s="167" t="s">
        <v>78</v>
      </c>
      <c r="O361" s="167" t="s">
        <v>78</v>
      </c>
      <c r="P361" s="167" t="s">
        <v>78</v>
      </c>
    </row>
    <row r="362" spans="1:16" s="23" customFormat="1">
      <c r="A362" s="332"/>
      <c r="B362" s="336"/>
      <c r="C362" s="332"/>
      <c r="D362" s="160">
        <v>4</v>
      </c>
      <c r="E362" s="160">
        <v>23600</v>
      </c>
      <c r="F362" s="167" t="s">
        <v>78</v>
      </c>
      <c r="G362" s="167" t="s">
        <v>78</v>
      </c>
      <c r="H362" s="167" t="s">
        <v>78</v>
      </c>
      <c r="I362" s="160">
        <f t="shared" si="464"/>
        <v>35400</v>
      </c>
      <c r="J362" s="167" t="s">
        <v>78</v>
      </c>
      <c r="K362" s="167" t="s">
        <v>78</v>
      </c>
      <c r="L362" s="167" t="s">
        <v>78</v>
      </c>
      <c r="M362" s="160">
        <f t="shared" si="465"/>
        <v>47200</v>
      </c>
      <c r="N362" s="167" t="s">
        <v>78</v>
      </c>
      <c r="O362" s="167" t="s">
        <v>78</v>
      </c>
      <c r="P362" s="167" t="s">
        <v>78</v>
      </c>
    </row>
    <row r="363" spans="1:16" s="23" customFormat="1">
      <c r="A363" s="332"/>
      <c r="B363" s="336"/>
      <c r="C363" s="332"/>
      <c r="D363" s="160">
        <v>5</v>
      </c>
      <c r="E363" s="160">
        <v>23600</v>
      </c>
      <c r="F363" s="167" t="s">
        <v>78</v>
      </c>
      <c r="G363" s="167" t="s">
        <v>78</v>
      </c>
      <c r="H363" s="167" t="s">
        <v>78</v>
      </c>
      <c r="I363" s="160">
        <f t="shared" si="464"/>
        <v>35400</v>
      </c>
      <c r="J363" s="167" t="s">
        <v>78</v>
      </c>
      <c r="K363" s="167" t="s">
        <v>78</v>
      </c>
      <c r="L363" s="167" t="s">
        <v>78</v>
      </c>
      <c r="M363" s="160">
        <f t="shared" si="465"/>
        <v>47200</v>
      </c>
      <c r="N363" s="167" t="s">
        <v>78</v>
      </c>
      <c r="O363" s="167" t="s">
        <v>78</v>
      </c>
      <c r="P363" s="167" t="s">
        <v>78</v>
      </c>
    </row>
    <row r="364" spans="1:16" s="23" customFormat="1">
      <c r="A364" s="332"/>
      <c r="B364" s="336"/>
      <c r="C364" s="332"/>
      <c r="D364" s="160">
        <v>6</v>
      </c>
      <c r="E364" s="160">
        <v>23600</v>
      </c>
      <c r="F364" s="167" t="s">
        <v>78</v>
      </c>
      <c r="G364" s="167" t="s">
        <v>78</v>
      </c>
      <c r="H364" s="167" t="s">
        <v>78</v>
      </c>
      <c r="I364" s="160">
        <f t="shared" si="464"/>
        <v>35400</v>
      </c>
      <c r="J364" s="167" t="s">
        <v>78</v>
      </c>
      <c r="K364" s="167" t="s">
        <v>78</v>
      </c>
      <c r="L364" s="167" t="s">
        <v>78</v>
      </c>
      <c r="M364" s="160">
        <f t="shared" si="465"/>
        <v>47200</v>
      </c>
      <c r="N364" s="167" t="s">
        <v>78</v>
      </c>
      <c r="O364" s="167" t="s">
        <v>78</v>
      </c>
      <c r="P364" s="167" t="s">
        <v>78</v>
      </c>
    </row>
    <row r="365" spans="1:16" s="23" customFormat="1">
      <c r="A365" s="322">
        <v>86</v>
      </c>
      <c r="B365" s="320" t="s">
        <v>26</v>
      </c>
      <c r="C365" s="322">
        <v>560004</v>
      </c>
      <c r="D365" s="160">
        <v>1</v>
      </c>
      <c r="E365" s="103">
        <v>49800</v>
      </c>
      <c r="F365" s="167" t="s">
        <v>78</v>
      </c>
      <c r="G365" s="167" t="s">
        <v>78</v>
      </c>
      <c r="H365" s="167" t="s">
        <v>78</v>
      </c>
      <c r="I365" s="160">
        <f t="shared" si="464"/>
        <v>74700</v>
      </c>
      <c r="J365" s="167" t="s">
        <v>78</v>
      </c>
      <c r="K365" s="167" t="s">
        <v>78</v>
      </c>
      <c r="L365" s="167" t="s">
        <v>78</v>
      </c>
      <c r="M365" s="160">
        <f>E365*200%+50400</f>
        <v>150000</v>
      </c>
      <c r="N365" s="167" t="s">
        <v>78</v>
      </c>
      <c r="O365" s="167" t="s">
        <v>78</v>
      </c>
      <c r="P365" s="167" t="s">
        <v>78</v>
      </c>
    </row>
    <row r="366" spans="1:16" s="23" customFormat="1">
      <c r="A366" s="332"/>
      <c r="B366" s="336"/>
      <c r="C366" s="332"/>
      <c r="D366" s="160">
        <v>2</v>
      </c>
      <c r="E366" s="160">
        <v>48900</v>
      </c>
      <c r="F366" s="167" t="s">
        <v>78</v>
      </c>
      <c r="G366" s="167" t="s">
        <v>78</v>
      </c>
      <c r="H366" s="167" t="s">
        <v>78</v>
      </c>
      <c r="I366" s="160">
        <f t="shared" ref="I366" si="470">E366*150%</f>
        <v>73350</v>
      </c>
      <c r="J366" s="167" t="s">
        <v>78</v>
      </c>
      <c r="K366" s="167" t="s">
        <v>78</v>
      </c>
      <c r="L366" s="167" t="s">
        <v>78</v>
      </c>
      <c r="M366" s="160">
        <f>E366*200%+19200</f>
        <v>117000</v>
      </c>
      <c r="N366" s="167" t="s">
        <v>78</v>
      </c>
      <c r="O366" s="167" t="s">
        <v>78</v>
      </c>
      <c r="P366" s="167" t="s">
        <v>78</v>
      </c>
    </row>
    <row r="367" spans="1:16" s="23" customFormat="1">
      <c r="A367" s="332"/>
      <c r="B367" s="336"/>
      <c r="C367" s="332"/>
      <c r="D367" s="160">
        <v>3</v>
      </c>
      <c r="E367" s="160">
        <v>43100</v>
      </c>
      <c r="F367" s="167" t="s">
        <v>78</v>
      </c>
      <c r="G367" s="167" t="s">
        <v>78</v>
      </c>
      <c r="H367" s="167" t="s">
        <v>78</v>
      </c>
      <c r="I367" s="160">
        <f t="shared" ref="I367" si="471">E367*150%</f>
        <v>64650</v>
      </c>
      <c r="J367" s="167" t="s">
        <v>78</v>
      </c>
      <c r="K367" s="167" t="s">
        <v>78</v>
      </c>
      <c r="L367" s="167" t="s">
        <v>78</v>
      </c>
      <c r="M367" s="160">
        <f t="shared" ref="M367" si="472">E367*200%</f>
        <v>86200</v>
      </c>
      <c r="N367" s="167" t="s">
        <v>78</v>
      </c>
      <c r="O367" s="167" t="s">
        <v>78</v>
      </c>
      <c r="P367" s="167" t="s">
        <v>78</v>
      </c>
    </row>
    <row r="368" spans="1:16" s="23" customFormat="1">
      <c r="A368" s="332"/>
      <c r="B368" s="336"/>
      <c r="C368" s="332"/>
      <c r="D368" s="160">
        <v>4</v>
      </c>
      <c r="E368" s="160">
        <v>36800</v>
      </c>
      <c r="F368" s="167" t="s">
        <v>78</v>
      </c>
      <c r="G368" s="167" t="s">
        <v>78</v>
      </c>
      <c r="H368" s="167" t="s">
        <v>78</v>
      </c>
      <c r="I368" s="160">
        <f t="shared" si="464"/>
        <v>55200</v>
      </c>
      <c r="J368" s="167" t="s">
        <v>78</v>
      </c>
      <c r="K368" s="167" t="s">
        <v>78</v>
      </c>
      <c r="L368" s="167" t="s">
        <v>78</v>
      </c>
      <c r="M368" s="160">
        <f t="shared" si="465"/>
        <v>73600</v>
      </c>
      <c r="N368" s="167" t="s">
        <v>78</v>
      </c>
      <c r="O368" s="167" t="s">
        <v>78</v>
      </c>
      <c r="P368" s="167" t="s">
        <v>78</v>
      </c>
    </row>
    <row r="369" spans="1:16" s="23" customFormat="1">
      <c r="A369" s="332"/>
      <c r="B369" s="336"/>
      <c r="C369" s="332"/>
      <c r="D369" s="160">
        <v>5</v>
      </c>
      <c r="E369" s="160">
        <v>36800</v>
      </c>
      <c r="F369" s="167" t="s">
        <v>78</v>
      </c>
      <c r="G369" s="167" t="s">
        <v>78</v>
      </c>
      <c r="H369" s="167" t="s">
        <v>78</v>
      </c>
      <c r="I369" s="160">
        <f t="shared" si="464"/>
        <v>55200</v>
      </c>
      <c r="J369" s="167" t="s">
        <v>78</v>
      </c>
      <c r="K369" s="167" t="s">
        <v>78</v>
      </c>
      <c r="L369" s="167" t="s">
        <v>78</v>
      </c>
      <c r="M369" s="160">
        <f t="shared" si="465"/>
        <v>73600</v>
      </c>
      <c r="N369" s="167" t="s">
        <v>78</v>
      </c>
      <c r="O369" s="167" t="s">
        <v>78</v>
      </c>
      <c r="P369" s="167" t="s">
        <v>78</v>
      </c>
    </row>
    <row r="370" spans="1:16" s="23" customFormat="1">
      <c r="A370" s="322">
        <v>87</v>
      </c>
      <c r="B370" s="320" t="s">
        <v>158</v>
      </c>
      <c r="C370" s="322">
        <v>560005</v>
      </c>
      <c r="D370" s="160">
        <v>1</v>
      </c>
      <c r="E370" s="103">
        <v>47100</v>
      </c>
      <c r="F370" s="167" t="s">
        <v>78</v>
      </c>
      <c r="G370" s="167" t="s">
        <v>78</v>
      </c>
      <c r="H370" s="167">
        <v>40000</v>
      </c>
      <c r="I370" s="160">
        <f t="shared" si="464"/>
        <v>70650</v>
      </c>
      <c r="J370" s="167" t="s">
        <v>78</v>
      </c>
      <c r="K370" s="167" t="s">
        <v>78</v>
      </c>
      <c r="L370" s="317" t="s">
        <v>78</v>
      </c>
      <c r="M370" s="160">
        <f t="shared" si="465"/>
        <v>94200</v>
      </c>
      <c r="N370" s="167" t="s">
        <v>78</v>
      </c>
      <c r="O370" s="167" t="s">
        <v>78</v>
      </c>
      <c r="P370" s="317" t="s">
        <v>78</v>
      </c>
    </row>
    <row r="371" spans="1:16" s="23" customFormat="1">
      <c r="A371" s="332"/>
      <c r="B371" s="336"/>
      <c r="C371" s="332"/>
      <c r="D371" s="160">
        <v>2</v>
      </c>
      <c r="E371" s="160">
        <v>46500</v>
      </c>
      <c r="F371" s="167" t="s">
        <v>78</v>
      </c>
      <c r="G371" s="167" t="s">
        <v>78</v>
      </c>
      <c r="H371" s="167" t="s">
        <v>78</v>
      </c>
      <c r="I371" s="160">
        <f t="shared" ref="I371" si="473">E371*150%</f>
        <v>69750</v>
      </c>
      <c r="J371" s="167" t="s">
        <v>78</v>
      </c>
      <c r="K371" s="167" t="s">
        <v>78</v>
      </c>
      <c r="L371" s="167" t="s">
        <v>78</v>
      </c>
      <c r="M371" s="160">
        <f t="shared" ref="M371" si="474">E371*200%</f>
        <v>93000</v>
      </c>
      <c r="N371" s="167" t="s">
        <v>78</v>
      </c>
      <c r="O371" s="167" t="s">
        <v>78</v>
      </c>
      <c r="P371" s="167" t="s">
        <v>78</v>
      </c>
    </row>
    <row r="372" spans="1:16" s="23" customFormat="1">
      <c r="A372" s="332"/>
      <c r="B372" s="336"/>
      <c r="C372" s="332"/>
      <c r="D372" s="160">
        <v>3</v>
      </c>
      <c r="E372" s="160">
        <v>40100</v>
      </c>
      <c r="F372" s="167" t="s">
        <v>78</v>
      </c>
      <c r="G372" s="167" t="s">
        <v>78</v>
      </c>
      <c r="H372" s="167" t="s">
        <v>78</v>
      </c>
      <c r="I372" s="160">
        <f t="shared" ref="I372" si="475">E372*150%</f>
        <v>60150</v>
      </c>
      <c r="J372" s="167" t="s">
        <v>78</v>
      </c>
      <c r="K372" s="167" t="s">
        <v>78</v>
      </c>
      <c r="L372" s="167" t="s">
        <v>78</v>
      </c>
      <c r="M372" s="160">
        <f t="shared" ref="M372" si="476">E372*200%</f>
        <v>80200</v>
      </c>
      <c r="N372" s="167" t="s">
        <v>78</v>
      </c>
      <c r="O372" s="167" t="s">
        <v>78</v>
      </c>
      <c r="P372" s="167" t="s">
        <v>78</v>
      </c>
    </row>
    <row r="373" spans="1:16">
      <c r="A373" s="323"/>
      <c r="B373" s="321"/>
      <c r="C373" s="323"/>
      <c r="D373" s="173">
        <v>4</v>
      </c>
      <c r="E373" s="173">
        <v>37100</v>
      </c>
      <c r="F373" s="174" t="s">
        <v>78</v>
      </c>
      <c r="G373" s="174" t="s">
        <v>78</v>
      </c>
      <c r="H373" s="174" t="s">
        <v>78</v>
      </c>
      <c r="I373" s="173">
        <f t="shared" si="464"/>
        <v>55650</v>
      </c>
      <c r="J373" s="174" t="s">
        <v>78</v>
      </c>
      <c r="K373" s="174" t="s">
        <v>78</v>
      </c>
      <c r="L373" s="174" t="s">
        <v>78</v>
      </c>
      <c r="M373" s="173">
        <f t="shared" si="465"/>
        <v>74200</v>
      </c>
      <c r="N373" s="174" t="s">
        <v>78</v>
      </c>
      <c r="O373" s="174" t="s">
        <v>78</v>
      </c>
      <c r="P373" s="174" t="s">
        <v>78</v>
      </c>
    </row>
    <row r="374" spans="1:16" s="23" customFormat="1" ht="12.75" customHeight="1">
      <c r="A374" s="400" t="s">
        <v>156</v>
      </c>
      <c r="B374" s="326"/>
      <c r="C374" s="326"/>
      <c r="D374" s="326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  <c r="O374" s="326"/>
      <c r="P374" s="327"/>
    </row>
    <row r="375" spans="1:16" s="23" customFormat="1" ht="12.75" customHeight="1">
      <c r="A375" s="400" t="s">
        <v>209</v>
      </c>
      <c r="B375" s="326"/>
      <c r="C375" s="326"/>
      <c r="D375" s="326"/>
      <c r="E375" s="326"/>
      <c r="F375" s="326"/>
      <c r="G375" s="326"/>
      <c r="H375" s="326"/>
      <c r="I375" s="326"/>
      <c r="J375" s="326"/>
      <c r="K375" s="326"/>
      <c r="L375" s="326"/>
      <c r="M375" s="326"/>
      <c r="N375" s="326"/>
      <c r="O375" s="326"/>
      <c r="P375" s="327"/>
    </row>
    <row r="376" spans="1:16" s="23" customFormat="1">
      <c r="A376" s="322">
        <v>88</v>
      </c>
      <c r="B376" s="334" t="s">
        <v>208</v>
      </c>
      <c r="C376" s="322"/>
      <c r="D376" s="224">
        <v>1</v>
      </c>
      <c r="E376" s="103">
        <v>22500</v>
      </c>
      <c r="F376" s="229" t="s">
        <v>78</v>
      </c>
      <c r="G376" s="229" t="s">
        <v>78</v>
      </c>
      <c r="H376" s="229" t="s">
        <v>78</v>
      </c>
      <c r="I376" s="103">
        <v>25000</v>
      </c>
      <c r="J376" s="229" t="s">
        <v>78</v>
      </c>
      <c r="K376" s="229" t="s">
        <v>78</v>
      </c>
      <c r="L376" s="229" t="s">
        <v>78</v>
      </c>
      <c r="M376" s="224">
        <v>35000</v>
      </c>
      <c r="N376" s="229" t="s">
        <v>78</v>
      </c>
      <c r="O376" s="229" t="s">
        <v>78</v>
      </c>
      <c r="P376" s="229" t="s">
        <v>78</v>
      </c>
    </row>
    <row r="377" spans="1:16" s="23" customFormat="1">
      <c r="A377" s="332"/>
      <c r="B377" s="334"/>
      <c r="C377" s="332"/>
      <c r="D377" s="224">
        <v>2</v>
      </c>
      <c r="E377" s="224">
        <v>25000</v>
      </c>
      <c r="F377" s="229" t="s">
        <v>78</v>
      </c>
      <c r="G377" s="229" t="s">
        <v>78</v>
      </c>
      <c r="H377" s="229" t="s">
        <v>78</v>
      </c>
      <c r="I377" s="224">
        <f>E377*100%+1000</f>
        <v>26000</v>
      </c>
      <c r="J377" s="229" t="s">
        <v>78</v>
      </c>
      <c r="K377" s="229" t="s">
        <v>78</v>
      </c>
      <c r="L377" s="229" t="s">
        <v>78</v>
      </c>
      <c r="M377" s="224">
        <f>E377*100%+7000</f>
        <v>32000</v>
      </c>
      <c r="N377" s="229" t="s">
        <v>78</v>
      </c>
      <c r="O377" s="229" t="s">
        <v>78</v>
      </c>
      <c r="P377" s="229" t="s">
        <v>78</v>
      </c>
    </row>
    <row r="378" spans="1:16" s="23" customFormat="1" ht="15.75" customHeight="1">
      <c r="A378" s="332"/>
      <c r="B378" s="334"/>
      <c r="C378" s="332"/>
      <c r="D378" s="224">
        <v>3</v>
      </c>
      <c r="E378" s="224" t="s">
        <v>78</v>
      </c>
      <c r="F378" s="229" t="s">
        <v>78</v>
      </c>
      <c r="G378" s="229" t="s">
        <v>78</v>
      </c>
      <c r="H378" s="229" t="s">
        <v>78</v>
      </c>
      <c r="I378" s="224">
        <v>26000</v>
      </c>
      <c r="J378" s="229" t="s">
        <v>78</v>
      </c>
      <c r="K378" s="229" t="s">
        <v>78</v>
      </c>
      <c r="L378" s="229" t="s">
        <v>78</v>
      </c>
      <c r="M378" s="224">
        <v>29000</v>
      </c>
      <c r="N378" s="229" t="s">
        <v>78</v>
      </c>
      <c r="O378" s="229" t="s">
        <v>78</v>
      </c>
      <c r="P378" s="229" t="s">
        <v>78</v>
      </c>
    </row>
    <row r="379" spans="1:16" s="23" customFormat="1">
      <c r="A379" s="322">
        <v>89</v>
      </c>
      <c r="B379" s="334" t="s">
        <v>263</v>
      </c>
      <c r="C379" s="322"/>
      <c r="D379" s="224">
        <v>1</v>
      </c>
      <c r="E379" s="103">
        <v>22500</v>
      </c>
      <c r="F379" s="229" t="s">
        <v>78</v>
      </c>
      <c r="G379" s="229" t="s">
        <v>78</v>
      </c>
      <c r="H379" s="229" t="s">
        <v>78</v>
      </c>
      <c r="I379" s="103">
        <v>25000</v>
      </c>
      <c r="J379" s="229" t="s">
        <v>78</v>
      </c>
      <c r="K379" s="229" t="s">
        <v>78</v>
      </c>
      <c r="L379" s="229" t="s">
        <v>78</v>
      </c>
      <c r="M379" s="224">
        <v>35000</v>
      </c>
      <c r="N379" s="229" t="s">
        <v>78</v>
      </c>
      <c r="O379" s="229" t="s">
        <v>78</v>
      </c>
      <c r="P379" s="229" t="s">
        <v>78</v>
      </c>
    </row>
    <row r="380" spans="1:16" s="23" customFormat="1">
      <c r="A380" s="332"/>
      <c r="B380" s="334"/>
      <c r="C380" s="332"/>
      <c r="D380" s="224">
        <v>2</v>
      </c>
      <c r="E380" s="224">
        <v>24000</v>
      </c>
      <c r="F380" s="229" t="s">
        <v>78</v>
      </c>
      <c r="G380" s="229" t="s">
        <v>78</v>
      </c>
      <c r="H380" s="229" t="s">
        <v>78</v>
      </c>
      <c r="I380" s="224">
        <f>E380*100%+2000</f>
        <v>26000</v>
      </c>
      <c r="J380" s="229" t="s">
        <v>78</v>
      </c>
      <c r="K380" s="229" t="s">
        <v>78</v>
      </c>
      <c r="L380" s="229" t="s">
        <v>78</v>
      </c>
      <c r="M380" s="224">
        <f>E380*100%+8000</f>
        <v>32000</v>
      </c>
      <c r="N380" s="229" t="s">
        <v>78</v>
      </c>
      <c r="O380" s="229" t="s">
        <v>78</v>
      </c>
      <c r="P380" s="229" t="s">
        <v>78</v>
      </c>
    </row>
    <row r="381" spans="1:16" s="23" customFormat="1" ht="16.5" customHeight="1">
      <c r="A381" s="332"/>
      <c r="B381" s="334"/>
      <c r="C381" s="332"/>
      <c r="D381" s="224">
        <v>3</v>
      </c>
      <c r="E381" s="224" t="s">
        <v>78</v>
      </c>
      <c r="F381" s="229" t="s">
        <v>78</v>
      </c>
      <c r="G381" s="229" t="s">
        <v>78</v>
      </c>
      <c r="H381" s="229" t="s">
        <v>78</v>
      </c>
      <c r="I381" s="224">
        <v>26000</v>
      </c>
      <c r="J381" s="229" t="s">
        <v>78</v>
      </c>
      <c r="K381" s="229" t="s">
        <v>78</v>
      </c>
      <c r="L381" s="229" t="s">
        <v>78</v>
      </c>
      <c r="M381" s="224">
        <v>29000</v>
      </c>
      <c r="N381" s="229" t="s">
        <v>78</v>
      </c>
      <c r="O381" s="229" t="s">
        <v>78</v>
      </c>
      <c r="P381" s="227" t="s">
        <v>78</v>
      </c>
    </row>
    <row r="382" spans="1:16" s="23" customFormat="1" ht="15" customHeight="1">
      <c r="A382" s="322">
        <v>90</v>
      </c>
      <c r="B382" s="320" t="s">
        <v>324</v>
      </c>
      <c r="C382" s="322"/>
      <c r="D382" s="224">
        <v>1</v>
      </c>
      <c r="E382" s="103">
        <v>22500</v>
      </c>
      <c r="F382" s="229" t="s">
        <v>78</v>
      </c>
      <c r="G382" s="229" t="s">
        <v>78</v>
      </c>
      <c r="H382" s="229" t="s">
        <v>78</v>
      </c>
      <c r="I382" s="103">
        <f>E382*100%+2500</f>
        <v>25000</v>
      </c>
      <c r="J382" s="229" t="s">
        <v>78</v>
      </c>
      <c r="K382" s="229" t="s">
        <v>78</v>
      </c>
      <c r="L382" s="229" t="s">
        <v>78</v>
      </c>
      <c r="M382" s="224">
        <v>35000</v>
      </c>
      <c r="N382" s="229" t="s">
        <v>78</v>
      </c>
      <c r="O382" s="251" t="s">
        <v>78</v>
      </c>
      <c r="P382" s="229" t="s">
        <v>78</v>
      </c>
    </row>
    <row r="383" spans="1:16" s="23" customFormat="1" ht="15" customHeight="1">
      <c r="A383" s="332"/>
      <c r="B383" s="336"/>
      <c r="C383" s="332"/>
      <c r="D383" s="224">
        <v>2</v>
      </c>
      <c r="E383" s="224">
        <v>22000</v>
      </c>
      <c r="F383" s="229" t="s">
        <v>78</v>
      </c>
      <c r="G383" s="229" t="s">
        <v>78</v>
      </c>
      <c r="H383" s="229" t="s">
        <v>78</v>
      </c>
      <c r="I383" s="224">
        <f>E383*100%+4000</f>
        <v>26000</v>
      </c>
      <c r="J383" s="229" t="s">
        <v>78</v>
      </c>
      <c r="K383" s="229" t="s">
        <v>78</v>
      </c>
      <c r="L383" s="229" t="s">
        <v>78</v>
      </c>
      <c r="M383" s="224">
        <f>E383*100%+10000</f>
        <v>32000</v>
      </c>
      <c r="N383" s="229" t="s">
        <v>78</v>
      </c>
      <c r="O383" s="229" t="s">
        <v>78</v>
      </c>
      <c r="P383" s="228" t="s">
        <v>78</v>
      </c>
    </row>
    <row r="384" spans="1:16" s="23" customFormat="1" ht="13.5" customHeight="1">
      <c r="A384" s="332"/>
      <c r="B384" s="336"/>
      <c r="C384" s="332"/>
      <c r="D384" s="224">
        <v>3</v>
      </c>
      <c r="E384" s="224" t="s">
        <v>78</v>
      </c>
      <c r="F384" s="229" t="s">
        <v>78</v>
      </c>
      <c r="G384" s="229" t="s">
        <v>78</v>
      </c>
      <c r="H384" s="229" t="s">
        <v>78</v>
      </c>
      <c r="I384" s="224">
        <v>26000</v>
      </c>
      <c r="J384" s="229" t="s">
        <v>78</v>
      </c>
      <c r="K384" s="229" t="s">
        <v>78</v>
      </c>
      <c r="L384" s="229" t="s">
        <v>78</v>
      </c>
      <c r="M384" s="224">
        <v>29000</v>
      </c>
      <c r="N384" s="229" t="s">
        <v>78</v>
      </c>
      <c r="O384" s="229" t="s">
        <v>78</v>
      </c>
      <c r="P384" s="229" t="s">
        <v>78</v>
      </c>
    </row>
    <row r="385" spans="1:16" s="23" customFormat="1" ht="12.75" customHeight="1">
      <c r="A385" s="400" t="s">
        <v>204</v>
      </c>
      <c r="B385" s="326"/>
      <c r="C385" s="326"/>
      <c r="D385" s="326"/>
      <c r="E385" s="326"/>
      <c r="F385" s="326"/>
      <c r="G385" s="326"/>
      <c r="H385" s="326"/>
      <c r="I385" s="326"/>
      <c r="J385" s="326"/>
      <c r="K385" s="326"/>
      <c r="L385" s="326"/>
      <c r="M385" s="326"/>
      <c r="N385" s="326"/>
      <c r="O385" s="326"/>
      <c r="P385" s="327"/>
    </row>
    <row r="386" spans="1:16" s="23" customFormat="1" ht="42" customHeight="1">
      <c r="A386" s="221">
        <v>91</v>
      </c>
      <c r="B386" s="294" t="s">
        <v>461</v>
      </c>
      <c r="C386" s="224"/>
      <c r="D386" s="224">
        <v>1</v>
      </c>
      <c r="E386" s="103">
        <v>22500</v>
      </c>
      <c r="F386" s="229" t="s">
        <v>78</v>
      </c>
      <c r="G386" s="229" t="s">
        <v>78</v>
      </c>
      <c r="H386" s="229" t="s">
        <v>78</v>
      </c>
      <c r="I386" s="224">
        <f>E386*100%+2500</f>
        <v>25000</v>
      </c>
      <c r="J386" s="229" t="s">
        <v>78</v>
      </c>
      <c r="K386" s="229" t="s">
        <v>78</v>
      </c>
      <c r="L386" s="229" t="s">
        <v>78</v>
      </c>
      <c r="M386" s="224">
        <v>35000</v>
      </c>
      <c r="N386" s="229" t="s">
        <v>78</v>
      </c>
      <c r="O386" s="229" t="s">
        <v>78</v>
      </c>
      <c r="P386" s="229" t="s">
        <v>78</v>
      </c>
    </row>
    <row r="387" spans="1:16" ht="12.75" customHeight="1">
      <c r="A387" s="328" t="s">
        <v>159</v>
      </c>
      <c r="B387" s="330"/>
      <c r="C387" s="330"/>
      <c r="D387" s="330"/>
      <c r="E387" s="330"/>
      <c r="F387" s="330"/>
      <c r="G387" s="330"/>
      <c r="H387" s="330"/>
      <c r="I387" s="330"/>
      <c r="J387" s="330"/>
      <c r="K387" s="330"/>
      <c r="L387" s="330"/>
      <c r="M387" s="330"/>
      <c r="N387" s="330"/>
      <c r="O387" s="330"/>
      <c r="P387" s="331"/>
    </row>
    <row r="388" spans="1:16" s="23" customFormat="1">
      <c r="A388" s="335">
        <v>92</v>
      </c>
      <c r="B388" s="334" t="s">
        <v>64</v>
      </c>
      <c r="C388" s="335">
        <v>580100</v>
      </c>
      <c r="D388" s="169">
        <v>1</v>
      </c>
      <c r="E388" s="167" t="s">
        <v>78</v>
      </c>
      <c r="F388" s="167" t="s">
        <v>78</v>
      </c>
      <c r="G388" s="103">
        <v>26360</v>
      </c>
      <c r="H388" s="167" t="s">
        <v>78</v>
      </c>
      <c r="I388" s="167" t="s">
        <v>78</v>
      </c>
      <c r="J388" s="167" t="s">
        <v>78</v>
      </c>
      <c r="K388" s="160">
        <f>G388*150%</f>
        <v>39540</v>
      </c>
      <c r="L388" s="167" t="s">
        <v>78</v>
      </c>
      <c r="M388" s="167" t="s">
        <v>78</v>
      </c>
      <c r="N388" s="167" t="s">
        <v>78</v>
      </c>
      <c r="O388" s="160">
        <f>G388*200%</f>
        <v>52720</v>
      </c>
      <c r="P388" s="167" t="s">
        <v>78</v>
      </c>
    </row>
    <row r="389" spans="1:16" s="23" customFormat="1">
      <c r="A389" s="335"/>
      <c r="B389" s="334"/>
      <c r="C389" s="335"/>
      <c r="D389" s="169">
        <v>2</v>
      </c>
      <c r="E389" s="167" t="s">
        <v>78</v>
      </c>
      <c r="F389" s="167" t="s">
        <v>78</v>
      </c>
      <c r="G389" s="160">
        <v>21700</v>
      </c>
      <c r="H389" s="167" t="s">
        <v>78</v>
      </c>
      <c r="I389" s="167" t="s">
        <v>78</v>
      </c>
      <c r="J389" s="167" t="s">
        <v>78</v>
      </c>
      <c r="K389" s="160">
        <f t="shared" ref="K389" si="477">G389*150%</f>
        <v>32550</v>
      </c>
      <c r="L389" s="167" t="s">
        <v>78</v>
      </c>
      <c r="M389" s="167" t="s">
        <v>78</v>
      </c>
      <c r="N389" s="167" t="s">
        <v>78</v>
      </c>
      <c r="O389" s="160">
        <f t="shared" ref="O389" si="478">G389*200%</f>
        <v>43400</v>
      </c>
      <c r="P389" s="167" t="s">
        <v>78</v>
      </c>
    </row>
    <row r="390" spans="1:16" s="23" customFormat="1">
      <c r="A390" s="335"/>
      <c r="B390" s="334"/>
      <c r="C390" s="335"/>
      <c r="D390" s="169">
        <v>3</v>
      </c>
      <c r="E390" s="167" t="s">
        <v>78</v>
      </c>
      <c r="F390" s="105">
        <v>26360</v>
      </c>
      <c r="G390" s="160">
        <v>19000</v>
      </c>
      <c r="H390" s="167" t="s">
        <v>78</v>
      </c>
      <c r="I390" s="167" t="s">
        <v>78</v>
      </c>
      <c r="J390" s="173">
        <f>F390*150%</f>
        <v>39540</v>
      </c>
      <c r="K390" s="160">
        <f t="shared" ref="K390" si="479">G390*150%</f>
        <v>28500</v>
      </c>
      <c r="L390" s="167" t="s">
        <v>78</v>
      </c>
      <c r="M390" s="167" t="s">
        <v>78</v>
      </c>
      <c r="N390" s="173">
        <f>F390*200%</f>
        <v>52720</v>
      </c>
      <c r="O390" s="160">
        <f>G390*200%</f>
        <v>38000</v>
      </c>
      <c r="P390" s="167" t="s">
        <v>78</v>
      </c>
    </row>
    <row r="391" spans="1:16" s="23" customFormat="1" ht="12.75" customHeight="1">
      <c r="A391" s="335"/>
      <c r="B391" s="334"/>
      <c r="C391" s="335"/>
      <c r="D391" s="169">
        <v>4</v>
      </c>
      <c r="E391" s="167" t="s">
        <v>78</v>
      </c>
      <c r="F391" s="167">
        <v>21700</v>
      </c>
      <c r="G391" s="160">
        <v>18500</v>
      </c>
      <c r="H391" s="167" t="s">
        <v>78</v>
      </c>
      <c r="I391" s="167" t="s">
        <v>78</v>
      </c>
      <c r="J391" s="173">
        <f t="shared" ref="J391" si="480">F391*150%</f>
        <v>32550</v>
      </c>
      <c r="K391" s="160">
        <f t="shared" ref="K391:K419" si="481">G391*150%</f>
        <v>27750</v>
      </c>
      <c r="L391" s="167" t="s">
        <v>78</v>
      </c>
      <c r="M391" s="167" t="s">
        <v>78</v>
      </c>
      <c r="N391" s="173">
        <f t="shared" ref="N391" si="482">F391*200%</f>
        <v>43400</v>
      </c>
      <c r="O391" s="160">
        <f t="shared" ref="O391:O419" si="483">G391*200%</f>
        <v>37000</v>
      </c>
      <c r="P391" s="167" t="s">
        <v>78</v>
      </c>
    </row>
    <row r="392" spans="1:16" s="23" customFormat="1">
      <c r="A392" s="322">
        <v>93</v>
      </c>
      <c r="B392" s="320" t="s">
        <v>41</v>
      </c>
      <c r="C392" s="322">
        <v>580100</v>
      </c>
      <c r="D392" s="160">
        <v>1</v>
      </c>
      <c r="E392" s="167" t="s">
        <v>78</v>
      </c>
      <c r="F392" s="167" t="s">
        <v>78</v>
      </c>
      <c r="G392" s="103">
        <v>26360</v>
      </c>
      <c r="H392" s="167" t="s">
        <v>78</v>
      </c>
      <c r="I392" s="167" t="s">
        <v>78</v>
      </c>
      <c r="J392" s="167" t="s">
        <v>78</v>
      </c>
      <c r="K392" s="160">
        <f>G392*150%</f>
        <v>39540</v>
      </c>
      <c r="L392" s="167" t="s">
        <v>78</v>
      </c>
      <c r="M392" s="167" t="s">
        <v>78</v>
      </c>
      <c r="N392" s="167" t="s">
        <v>78</v>
      </c>
      <c r="O392" s="160">
        <f>G392*200%</f>
        <v>52720</v>
      </c>
      <c r="P392" s="167" t="s">
        <v>78</v>
      </c>
    </row>
    <row r="393" spans="1:16" s="23" customFormat="1">
      <c r="A393" s="332"/>
      <c r="B393" s="336"/>
      <c r="C393" s="332"/>
      <c r="D393" s="160">
        <v>2</v>
      </c>
      <c r="E393" s="167" t="s">
        <v>78</v>
      </c>
      <c r="F393" s="167" t="s">
        <v>78</v>
      </c>
      <c r="G393" s="160">
        <v>21700</v>
      </c>
      <c r="H393" s="167" t="s">
        <v>78</v>
      </c>
      <c r="I393" s="167" t="s">
        <v>78</v>
      </c>
      <c r="J393" s="167" t="s">
        <v>78</v>
      </c>
      <c r="K393" s="160">
        <f t="shared" ref="K393" si="484">G393*150%</f>
        <v>32550</v>
      </c>
      <c r="L393" s="167" t="s">
        <v>78</v>
      </c>
      <c r="M393" s="167" t="s">
        <v>78</v>
      </c>
      <c r="N393" s="167" t="s">
        <v>78</v>
      </c>
      <c r="O393" s="160">
        <f t="shared" ref="O393" si="485">G393*200%</f>
        <v>43400</v>
      </c>
      <c r="P393" s="167" t="s">
        <v>78</v>
      </c>
    </row>
    <row r="394" spans="1:16" s="23" customFormat="1">
      <c r="A394" s="332"/>
      <c r="B394" s="336"/>
      <c r="C394" s="332"/>
      <c r="D394" s="160">
        <v>3</v>
      </c>
      <c r="E394" s="167" t="s">
        <v>78</v>
      </c>
      <c r="F394" s="105">
        <v>26360</v>
      </c>
      <c r="G394" s="160">
        <v>19000</v>
      </c>
      <c r="H394" s="167" t="s">
        <v>78</v>
      </c>
      <c r="I394" s="167" t="s">
        <v>78</v>
      </c>
      <c r="J394" s="173">
        <f>F394*150%</f>
        <v>39540</v>
      </c>
      <c r="K394" s="160">
        <f t="shared" ref="K394" si="486">G394*150%</f>
        <v>28500</v>
      </c>
      <c r="L394" s="167" t="s">
        <v>78</v>
      </c>
      <c r="M394" s="167" t="s">
        <v>78</v>
      </c>
      <c r="N394" s="173">
        <f>F394*200%</f>
        <v>52720</v>
      </c>
      <c r="O394" s="160">
        <f>G394*200%</f>
        <v>38000</v>
      </c>
      <c r="P394" s="167" t="s">
        <v>78</v>
      </c>
    </row>
    <row r="395" spans="1:16" s="23" customFormat="1">
      <c r="A395" s="332"/>
      <c r="B395" s="336"/>
      <c r="C395" s="332"/>
      <c r="D395" s="160">
        <v>4</v>
      </c>
      <c r="E395" s="167" t="s">
        <v>78</v>
      </c>
      <c r="F395" s="167">
        <v>21700</v>
      </c>
      <c r="G395" s="160">
        <v>18500</v>
      </c>
      <c r="H395" s="167" t="s">
        <v>78</v>
      </c>
      <c r="I395" s="167" t="s">
        <v>78</v>
      </c>
      <c r="J395" s="173">
        <f t="shared" ref="J395" si="487">F395*150%</f>
        <v>32550</v>
      </c>
      <c r="K395" s="160">
        <f t="shared" si="481"/>
        <v>27750</v>
      </c>
      <c r="L395" s="167" t="s">
        <v>78</v>
      </c>
      <c r="M395" s="167" t="s">
        <v>78</v>
      </c>
      <c r="N395" s="173">
        <f t="shared" ref="N395" si="488">F395*200%</f>
        <v>43400</v>
      </c>
      <c r="O395" s="160">
        <f t="shared" si="483"/>
        <v>37000</v>
      </c>
      <c r="P395" s="167" t="s">
        <v>78</v>
      </c>
    </row>
    <row r="396" spans="1:16" s="23" customFormat="1">
      <c r="A396" s="335">
        <v>94</v>
      </c>
      <c r="B396" s="334" t="s">
        <v>11</v>
      </c>
      <c r="C396" s="335">
        <v>530500</v>
      </c>
      <c r="D396" s="169">
        <v>1</v>
      </c>
      <c r="E396" s="167" t="s">
        <v>78</v>
      </c>
      <c r="F396" s="167" t="s">
        <v>78</v>
      </c>
      <c r="G396" s="103">
        <v>26360</v>
      </c>
      <c r="H396" s="167" t="s">
        <v>78</v>
      </c>
      <c r="I396" s="167" t="s">
        <v>78</v>
      </c>
      <c r="J396" s="167" t="s">
        <v>78</v>
      </c>
      <c r="K396" s="160">
        <f>G396*150%</f>
        <v>39540</v>
      </c>
      <c r="L396" s="167" t="s">
        <v>78</v>
      </c>
      <c r="M396" s="167" t="s">
        <v>78</v>
      </c>
      <c r="N396" s="167" t="s">
        <v>78</v>
      </c>
      <c r="O396" s="160">
        <f>G396*200%</f>
        <v>52720</v>
      </c>
      <c r="P396" s="167" t="s">
        <v>78</v>
      </c>
    </row>
    <row r="397" spans="1:16" s="23" customFormat="1">
      <c r="A397" s="335"/>
      <c r="B397" s="334"/>
      <c r="C397" s="335"/>
      <c r="D397" s="169">
        <v>2</v>
      </c>
      <c r="E397" s="167" t="s">
        <v>78</v>
      </c>
      <c r="F397" s="167" t="s">
        <v>78</v>
      </c>
      <c r="G397" s="160">
        <v>23700</v>
      </c>
      <c r="H397" s="167" t="s">
        <v>78</v>
      </c>
      <c r="I397" s="167" t="s">
        <v>78</v>
      </c>
      <c r="J397" s="167" t="s">
        <v>78</v>
      </c>
      <c r="K397" s="160">
        <f t="shared" ref="K397" si="489">G397*150%</f>
        <v>35550</v>
      </c>
      <c r="L397" s="167" t="s">
        <v>78</v>
      </c>
      <c r="M397" s="167" t="s">
        <v>78</v>
      </c>
      <c r="N397" s="167" t="s">
        <v>78</v>
      </c>
      <c r="O397" s="160">
        <f t="shared" ref="O397" si="490">G397*200%</f>
        <v>47400</v>
      </c>
      <c r="P397" s="167" t="s">
        <v>78</v>
      </c>
    </row>
    <row r="398" spans="1:16" s="23" customFormat="1">
      <c r="A398" s="335"/>
      <c r="B398" s="334"/>
      <c r="C398" s="335"/>
      <c r="D398" s="169">
        <v>3</v>
      </c>
      <c r="E398" s="167" t="s">
        <v>78</v>
      </c>
      <c r="F398" s="105">
        <v>26360</v>
      </c>
      <c r="G398" s="160">
        <v>20000</v>
      </c>
      <c r="H398" s="167" t="s">
        <v>78</v>
      </c>
      <c r="I398" s="167" t="s">
        <v>78</v>
      </c>
      <c r="J398" s="173">
        <f>F398*150%</f>
        <v>39540</v>
      </c>
      <c r="K398" s="160">
        <f t="shared" ref="K398" si="491">G398*150%</f>
        <v>30000</v>
      </c>
      <c r="L398" s="167" t="s">
        <v>78</v>
      </c>
      <c r="M398" s="167" t="s">
        <v>78</v>
      </c>
      <c r="N398" s="173">
        <f>F398*200%</f>
        <v>52720</v>
      </c>
      <c r="O398" s="160">
        <f t="shared" ref="O398" si="492">G398*200%</f>
        <v>40000</v>
      </c>
      <c r="P398" s="167" t="s">
        <v>78</v>
      </c>
    </row>
    <row r="399" spans="1:16" s="23" customFormat="1">
      <c r="A399" s="335"/>
      <c r="B399" s="334"/>
      <c r="C399" s="335"/>
      <c r="D399" s="169">
        <v>4</v>
      </c>
      <c r="E399" s="167" t="s">
        <v>78</v>
      </c>
      <c r="F399" s="167">
        <v>23700</v>
      </c>
      <c r="G399" s="160">
        <v>19000</v>
      </c>
      <c r="H399" s="167" t="s">
        <v>78</v>
      </c>
      <c r="I399" s="167" t="s">
        <v>78</v>
      </c>
      <c r="J399" s="173">
        <f t="shared" ref="J399" si="493">F399*150%</f>
        <v>35550</v>
      </c>
      <c r="K399" s="160">
        <f t="shared" si="481"/>
        <v>28500</v>
      </c>
      <c r="L399" s="167" t="s">
        <v>78</v>
      </c>
      <c r="M399" s="167" t="s">
        <v>78</v>
      </c>
      <c r="N399" s="173">
        <f t="shared" ref="N399" si="494">F399*200%</f>
        <v>47400</v>
      </c>
      <c r="O399" s="160">
        <f t="shared" si="483"/>
        <v>38000</v>
      </c>
      <c r="P399" s="167" t="s">
        <v>78</v>
      </c>
    </row>
    <row r="400" spans="1:16" s="23" customFormat="1">
      <c r="A400" s="322">
        <v>95</v>
      </c>
      <c r="B400" s="320" t="s">
        <v>326</v>
      </c>
      <c r="C400" s="322">
        <v>550300</v>
      </c>
      <c r="D400" s="160">
        <v>1</v>
      </c>
      <c r="E400" s="167" t="s">
        <v>78</v>
      </c>
      <c r="F400" s="167" t="s">
        <v>78</v>
      </c>
      <c r="G400" s="103">
        <v>26360</v>
      </c>
      <c r="H400" s="167" t="s">
        <v>78</v>
      </c>
      <c r="I400" s="167" t="s">
        <v>78</v>
      </c>
      <c r="J400" s="167" t="s">
        <v>78</v>
      </c>
      <c r="K400" s="160">
        <f>G400*150%</f>
        <v>39540</v>
      </c>
      <c r="L400" s="167" t="s">
        <v>78</v>
      </c>
      <c r="M400" s="167" t="s">
        <v>78</v>
      </c>
      <c r="N400" s="167" t="s">
        <v>78</v>
      </c>
      <c r="O400" s="160">
        <f>G400*200%</f>
        <v>52720</v>
      </c>
      <c r="P400" s="167" t="s">
        <v>78</v>
      </c>
    </row>
    <row r="401" spans="1:16" s="23" customFormat="1">
      <c r="A401" s="332"/>
      <c r="B401" s="336"/>
      <c r="C401" s="332"/>
      <c r="D401" s="160">
        <v>2</v>
      </c>
      <c r="E401" s="167" t="s">
        <v>78</v>
      </c>
      <c r="F401" s="167" t="s">
        <v>78</v>
      </c>
      <c r="G401" s="160">
        <v>18500</v>
      </c>
      <c r="H401" s="167" t="s">
        <v>78</v>
      </c>
      <c r="I401" s="167" t="s">
        <v>78</v>
      </c>
      <c r="J401" s="167" t="s">
        <v>78</v>
      </c>
      <c r="K401" s="160">
        <f t="shared" ref="K401" si="495">G401*150%</f>
        <v>27750</v>
      </c>
      <c r="L401" s="167" t="s">
        <v>78</v>
      </c>
      <c r="M401" s="167" t="s">
        <v>78</v>
      </c>
      <c r="N401" s="167" t="s">
        <v>78</v>
      </c>
      <c r="O401" s="160">
        <f t="shared" ref="O401" si="496">G401*200%</f>
        <v>37000</v>
      </c>
      <c r="P401" s="167" t="s">
        <v>78</v>
      </c>
    </row>
    <row r="402" spans="1:16" s="23" customFormat="1">
      <c r="A402" s="332"/>
      <c r="B402" s="336"/>
      <c r="C402" s="332"/>
      <c r="D402" s="160">
        <v>3</v>
      </c>
      <c r="E402" s="167" t="s">
        <v>78</v>
      </c>
      <c r="F402" s="105">
        <v>26360</v>
      </c>
      <c r="G402" s="160">
        <v>17000</v>
      </c>
      <c r="H402" s="167" t="s">
        <v>78</v>
      </c>
      <c r="I402" s="167" t="s">
        <v>78</v>
      </c>
      <c r="J402" s="173">
        <f>F402*150%</f>
        <v>39540</v>
      </c>
      <c r="K402" s="160">
        <f t="shared" ref="K402" si="497">G402*150%</f>
        <v>25500</v>
      </c>
      <c r="L402" s="167" t="s">
        <v>78</v>
      </c>
      <c r="M402" s="167" t="s">
        <v>78</v>
      </c>
      <c r="N402" s="173">
        <f>F402*200%</f>
        <v>52720</v>
      </c>
      <c r="O402" s="160">
        <f t="shared" ref="O402" si="498">G402*200%</f>
        <v>34000</v>
      </c>
      <c r="P402" s="167" t="s">
        <v>78</v>
      </c>
    </row>
    <row r="403" spans="1:16" s="23" customFormat="1">
      <c r="A403" s="332"/>
      <c r="B403" s="336"/>
      <c r="C403" s="332"/>
      <c r="D403" s="160">
        <v>4</v>
      </c>
      <c r="E403" s="167" t="s">
        <v>78</v>
      </c>
      <c r="F403" s="167">
        <v>18500</v>
      </c>
      <c r="G403" s="160">
        <v>16000</v>
      </c>
      <c r="H403" s="167" t="s">
        <v>78</v>
      </c>
      <c r="I403" s="167" t="s">
        <v>78</v>
      </c>
      <c r="J403" s="173">
        <f t="shared" ref="J403" si="499">F403*150%</f>
        <v>27750</v>
      </c>
      <c r="K403" s="160">
        <f t="shared" ref="K403:K407" si="500">G403*150%</f>
        <v>24000</v>
      </c>
      <c r="L403" s="167" t="s">
        <v>78</v>
      </c>
      <c r="M403" s="167" t="s">
        <v>78</v>
      </c>
      <c r="N403" s="173">
        <f t="shared" ref="N403" si="501">F403*200%</f>
        <v>37000</v>
      </c>
      <c r="O403" s="160">
        <f t="shared" ref="O403:O407" si="502">G403*200%</f>
        <v>32000</v>
      </c>
      <c r="P403" s="167" t="s">
        <v>78</v>
      </c>
    </row>
    <row r="404" spans="1:16" s="23" customFormat="1">
      <c r="A404" s="322">
        <v>96</v>
      </c>
      <c r="B404" s="320" t="s">
        <v>327</v>
      </c>
      <c r="C404" s="322">
        <v>550100</v>
      </c>
      <c r="D404" s="160">
        <v>1</v>
      </c>
      <c r="E404" s="167" t="s">
        <v>78</v>
      </c>
      <c r="F404" s="167" t="s">
        <v>78</v>
      </c>
      <c r="G404" s="103">
        <v>26360</v>
      </c>
      <c r="H404" s="167" t="s">
        <v>78</v>
      </c>
      <c r="I404" s="167" t="s">
        <v>78</v>
      </c>
      <c r="J404" s="167" t="s">
        <v>78</v>
      </c>
      <c r="K404" s="160">
        <f>G404*150%</f>
        <v>39540</v>
      </c>
      <c r="L404" s="167" t="s">
        <v>78</v>
      </c>
      <c r="M404" s="167" t="s">
        <v>78</v>
      </c>
      <c r="N404" s="167" t="s">
        <v>78</v>
      </c>
      <c r="O404" s="160">
        <f>G404*200%</f>
        <v>52720</v>
      </c>
      <c r="P404" s="167" t="s">
        <v>78</v>
      </c>
    </row>
    <row r="405" spans="1:16" s="23" customFormat="1">
      <c r="A405" s="332"/>
      <c r="B405" s="336"/>
      <c r="C405" s="332"/>
      <c r="D405" s="160">
        <v>2</v>
      </c>
      <c r="E405" s="167" t="s">
        <v>78</v>
      </c>
      <c r="F405" s="167" t="s">
        <v>78</v>
      </c>
      <c r="G405" s="160">
        <v>18500</v>
      </c>
      <c r="H405" s="167" t="s">
        <v>78</v>
      </c>
      <c r="I405" s="167" t="s">
        <v>78</v>
      </c>
      <c r="J405" s="167" t="s">
        <v>78</v>
      </c>
      <c r="K405" s="160">
        <f t="shared" ref="K405" si="503">G405*150%</f>
        <v>27750</v>
      </c>
      <c r="L405" s="167" t="s">
        <v>78</v>
      </c>
      <c r="M405" s="167" t="s">
        <v>78</v>
      </c>
      <c r="N405" s="167" t="s">
        <v>78</v>
      </c>
      <c r="O405" s="160">
        <f t="shared" ref="O405" si="504">G405*200%</f>
        <v>37000</v>
      </c>
      <c r="P405" s="167" t="s">
        <v>78</v>
      </c>
    </row>
    <row r="406" spans="1:16" s="23" customFormat="1">
      <c r="A406" s="332"/>
      <c r="B406" s="336"/>
      <c r="C406" s="332"/>
      <c r="D406" s="160">
        <v>3</v>
      </c>
      <c r="E406" s="167" t="s">
        <v>78</v>
      </c>
      <c r="F406" s="105">
        <v>26360</v>
      </c>
      <c r="G406" s="160">
        <v>17000</v>
      </c>
      <c r="H406" s="167" t="s">
        <v>78</v>
      </c>
      <c r="I406" s="167" t="s">
        <v>78</v>
      </c>
      <c r="J406" s="173">
        <f>F406*150%</f>
        <v>39540</v>
      </c>
      <c r="K406" s="160">
        <f t="shared" ref="K406" si="505">G406*150%</f>
        <v>25500</v>
      </c>
      <c r="L406" s="167" t="s">
        <v>78</v>
      </c>
      <c r="M406" s="167" t="s">
        <v>78</v>
      </c>
      <c r="N406" s="173">
        <f>F406*200%</f>
        <v>52720</v>
      </c>
      <c r="O406" s="160">
        <f>G406*200%</f>
        <v>34000</v>
      </c>
      <c r="P406" s="167" t="s">
        <v>78</v>
      </c>
    </row>
    <row r="407" spans="1:16" s="23" customFormat="1">
      <c r="A407" s="332"/>
      <c r="B407" s="336"/>
      <c r="C407" s="332"/>
      <c r="D407" s="160">
        <v>4</v>
      </c>
      <c r="E407" s="167" t="s">
        <v>78</v>
      </c>
      <c r="F407" s="167">
        <v>18500</v>
      </c>
      <c r="G407" s="160">
        <v>16000</v>
      </c>
      <c r="H407" s="167" t="s">
        <v>78</v>
      </c>
      <c r="I407" s="167" t="s">
        <v>78</v>
      </c>
      <c r="J407" s="173">
        <f t="shared" ref="J407" si="506">F407*150%</f>
        <v>27750</v>
      </c>
      <c r="K407" s="160">
        <f t="shared" si="500"/>
        <v>24000</v>
      </c>
      <c r="L407" s="167" t="s">
        <v>78</v>
      </c>
      <c r="M407" s="167" t="s">
        <v>78</v>
      </c>
      <c r="N407" s="173">
        <f t="shared" ref="N407" si="507">F407*200%</f>
        <v>37000</v>
      </c>
      <c r="O407" s="160">
        <f t="shared" si="502"/>
        <v>32000</v>
      </c>
      <c r="P407" s="167" t="s">
        <v>78</v>
      </c>
    </row>
    <row r="408" spans="1:16" s="23" customFormat="1">
      <c r="A408" s="322">
        <v>97</v>
      </c>
      <c r="B408" s="320" t="s">
        <v>328</v>
      </c>
      <c r="C408" s="322">
        <v>550200</v>
      </c>
      <c r="D408" s="160">
        <v>1</v>
      </c>
      <c r="E408" s="167" t="s">
        <v>78</v>
      </c>
      <c r="F408" s="167" t="s">
        <v>78</v>
      </c>
      <c r="G408" s="103">
        <v>26360</v>
      </c>
      <c r="H408" s="167" t="s">
        <v>78</v>
      </c>
      <c r="I408" s="167" t="s">
        <v>78</v>
      </c>
      <c r="J408" s="167" t="s">
        <v>78</v>
      </c>
      <c r="K408" s="160">
        <f>G408*150%</f>
        <v>39540</v>
      </c>
      <c r="L408" s="167" t="s">
        <v>78</v>
      </c>
      <c r="M408" s="167" t="s">
        <v>78</v>
      </c>
      <c r="N408" s="167" t="s">
        <v>78</v>
      </c>
      <c r="O408" s="160">
        <f>G408*200%</f>
        <v>52720</v>
      </c>
      <c r="P408" s="167" t="s">
        <v>78</v>
      </c>
    </row>
    <row r="409" spans="1:16" s="23" customFormat="1">
      <c r="A409" s="332"/>
      <c r="B409" s="336"/>
      <c r="C409" s="332"/>
      <c r="D409" s="160">
        <v>2</v>
      </c>
      <c r="E409" s="167" t="s">
        <v>78</v>
      </c>
      <c r="F409" s="167" t="s">
        <v>78</v>
      </c>
      <c r="G409" s="160">
        <v>18500</v>
      </c>
      <c r="H409" s="167" t="s">
        <v>78</v>
      </c>
      <c r="I409" s="167" t="s">
        <v>78</v>
      </c>
      <c r="J409" s="167" t="s">
        <v>78</v>
      </c>
      <c r="K409" s="160">
        <f t="shared" ref="K409" si="508">G409*150%</f>
        <v>27750</v>
      </c>
      <c r="L409" s="167" t="s">
        <v>78</v>
      </c>
      <c r="M409" s="167" t="s">
        <v>78</v>
      </c>
      <c r="N409" s="167" t="s">
        <v>78</v>
      </c>
      <c r="O409" s="160">
        <f t="shared" ref="O409" si="509">G409*200%</f>
        <v>37000</v>
      </c>
      <c r="P409" s="167" t="s">
        <v>78</v>
      </c>
    </row>
    <row r="410" spans="1:16" s="23" customFormat="1">
      <c r="A410" s="332"/>
      <c r="B410" s="336"/>
      <c r="C410" s="332"/>
      <c r="D410" s="160">
        <v>3</v>
      </c>
      <c r="E410" s="167" t="s">
        <v>78</v>
      </c>
      <c r="F410" s="105">
        <v>26360</v>
      </c>
      <c r="G410" s="160">
        <v>17000</v>
      </c>
      <c r="H410" s="167" t="s">
        <v>78</v>
      </c>
      <c r="I410" s="167" t="s">
        <v>78</v>
      </c>
      <c r="J410" s="173">
        <f>F410*150%</f>
        <v>39540</v>
      </c>
      <c r="K410" s="160">
        <f t="shared" ref="K410" si="510">G410*150%</f>
        <v>25500</v>
      </c>
      <c r="L410" s="167" t="s">
        <v>78</v>
      </c>
      <c r="M410" s="167" t="s">
        <v>78</v>
      </c>
      <c r="N410" s="173">
        <f>F410*200%</f>
        <v>52720</v>
      </c>
      <c r="O410" s="160">
        <f t="shared" ref="O410" si="511">G410*200%</f>
        <v>34000</v>
      </c>
      <c r="P410" s="167" t="s">
        <v>78</v>
      </c>
    </row>
    <row r="411" spans="1:16" s="23" customFormat="1">
      <c r="A411" s="332"/>
      <c r="B411" s="336"/>
      <c r="C411" s="332"/>
      <c r="D411" s="160">
        <v>4</v>
      </c>
      <c r="E411" s="167" t="s">
        <v>78</v>
      </c>
      <c r="F411" s="167">
        <v>18500</v>
      </c>
      <c r="G411" s="160">
        <v>15500</v>
      </c>
      <c r="H411" s="167" t="s">
        <v>78</v>
      </c>
      <c r="I411" s="167" t="s">
        <v>78</v>
      </c>
      <c r="J411" s="173">
        <f t="shared" ref="J411" si="512">F411*150%</f>
        <v>27750</v>
      </c>
      <c r="K411" s="160">
        <f t="shared" si="481"/>
        <v>23250</v>
      </c>
      <c r="L411" s="167" t="s">
        <v>78</v>
      </c>
      <c r="M411" s="167" t="s">
        <v>78</v>
      </c>
      <c r="N411" s="173">
        <f t="shared" ref="N411" si="513">F411*200%</f>
        <v>37000</v>
      </c>
      <c r="O411" s="160">
        <f t="shared" si="483"/>
        <v>31000</v>
      </c>
      <c r="P411" s="167" t="s">
        <v>78</v>
      </c>
    </row>
    <row r="412" spans="1:16" s="23" customFormat="1">
      <c r="A412" s="322">
        <v>98</v>
      </c>
      <c r="B412" s="320" t="s">
        <v>330</v>
      </c>
      <c r="C412" s="322">
        <v>550700</v>
      </c>
      <c r="D412" s="160">
        <v>1</v>
      </c>
      <c r="E412" s="167" t="s">
        <v>78</v>
      </c>
      <c r="F412" s="167" t="s">
        <v>78</v>
      </c>
      <c r="G412" s="160">
        <v>26360</v>
      </c>
      <c r="H412" s="167" t="s">
        <v>78</v>
      </c>
      <c r="I412" s="167" t="s">
        <v>78</v>
      </c>
      <c r="J412" s="167" t="s">
        <v>78</v>
      </c>
      <c r="K412" s="160">
        <f>G412*150%</f>
        <v>39540</v>
      </c>
      <c r="L412" s="167" t="s">
        <v>78</v>
      </c>
      <c r="M412" s="167" t="s">
        <v>78</v>
      </c>
      <c r="N412" s="167" t="s">
        <v>78</v>
      </c>
      <c r="O412" s="160">
        <f>G412*200%</f>
        <v>52720</v>
      </c>
      <c r="P412" s="167" t="s">
        <v>78</v>
      </c>
    </row>
    <row r="413" spans="1:16" s="23" customFormat="1">
      <c r="A413" s="332"/>
      <c r="B413" s="336"/>
      <c r="C413" s="332"/>
      <c r="D413" s="160">
        <v>2</v>
      </c>
      <c r="E413" s="167" t="s">
        <v>78</v>
      </c>
      <c r="F413" s="167" t="s">
        <v>78</v>
      </c>
      <c r="G413" s="103">
        <v>19200</v>
      </c>
      <c r="H413" s="167" t="s">
        <v>78</v>
      </c>
      <c r="I413" s="167" t="s">
        <v>78</v>
      </c>
      <c r="J413" s="167" t="s">
        <v>78</v>
      </c>
      <c r="K413" s="160">
        <f t="shared" ref="K413" si="514">G413*150%</f>
        <v>28800</v>
      </c>
      <c r="L413" s="167" t="s">
        <v>78</v>
      </c>
      <c r="M413" s="167" t="s">
        <v>78</v>
      </c>
      <c r="N413" s="167" t="s">
        <v>78</v>
      </c>
      <c r="O413" s="160">
        <f t="shared" ref="O413" si="515">G413*200%</f>
        <v>38400</v>
      </c>
      <c r="P413" s="167" t="s">
        <v>78</v>
      </c>
    </row>
    <row r="414" spans="1:16" s="23" customFormat="1">
      <c r="A414" s="332"/>
      <c r="B414" s="336"/>
      <c r="C414" s="332"/>
      <c r="D414" s="160">
        <v>3</v>
      </c>
      <c r="E414" s="167" t="s">
        <v>78</v>
      </c>
      <c r="F414" s="105">
        <v>26360</v>
      </c>
      <c r="G414" s="160">
        <v>17000</v>
      </c>
      <c r="H414" s="167" t="s">
        <v>78</v>
      </c>
      <c r="I414" s="167" t="s">
        <v>78</v>
      </c>
      <c r="J414" s="173">
        <f>F414*150%</f>
        <v>39540</v>
      </c>
      <c r="K414" s="160">
        <f t="shared" ref="K414" si="516">G414*150%</f>
        <v>25500</v>
      </c>
      <c r="L414" s="167" t="s">
        <v>78</v>
      </c>
      <c r="M414" s="167" t="s">
        <v>78</v>
      </c>
      <c r="N414" s="173">
        <f>F414*200%</f>
        <v>52720</v>
      </c>
      <c r="O414" s="160">
        <f t="shared" ref="O414" si="517">G414*200%</f>
        <v>34000</v>
      </c>
      <c r="P414" s="167" t="s">
        <v>78</v>
      </c>
    </row>
    <row r="415" spans="1:16" s="23" customFormat="1" ht="12.75" customHeight="1">
      <c r="A415" s="332"/>
      <c r="B415" s="336"/>
      <c r="C415" s="332"/>
      <c r="D415" s="160">
        <v>4</v>
      </c>
      <c r="E415" s="167" t="s">
        <v>78</v>
      </c>
      <c r="F415" s="167">
        <v>18500</v>
      </c>
      <c r="G415" s="160">
        <v>15500</v>
      </c>
      <c r="H415" s="167" t="s">
        <v>78</v>
      </c>
      <c r="I415" s="167" t="s">
        <v>78</v>
      </c>
      <c r="J415" s="173">
        <f t="shared" ref="J415" si="518">F415*150%</f>
        <v>27750</v>
      </c>
      <c r="K415" s="160">
        <f t="shared" si="481"/>
        <v>23250</v>
      </c>
      <c r="L415" s="167" t="s">
        <v>78</v>
      </c>
      <c r="M415" s="167" t="s">
        <v>78</v>
      </c>
      <c r="N415" s="173">
        <f t="shared" ref="N415" si="519">F415*200%</f>
        <v>37000</v>
      </c>
      <c r="O415" s="160">
        <f t="shared" si="483"/>
        <v>31000</v>
      </c>
      <c r="P415" s="167" t="s">
        <v>78</v>
      </c>
    </row>
    <row r="416" spans="1:16" s="23" customFormat="1" ht="12.75" customHeight="1">
      <c r="A416" s="335">
        <v>99</v>
      </c>
      <c r="B416" s="334" t="s">
        <v>297</v>
      </c>
      <c r="C416" s="335">
        <v>550300</v>
      </c>
      <c r="D416" s="169">
        <v>1</v>
      </c>
      <c r="E416" s="167" t="s">
        <v>78</v>
      </c>
      <c r="F416" s="167" t="s">
        <v>78</v>
      </c>
      <c r="G416" s="103">
        <v>26360</v>
      </c>
      <c r="H416" s="167" t="s">
        <v>78</v>
      </c>
      <c r="I416" s="167" t="s">
        <v>78</v>
      </c>
      <c r="J416" s="167" t="s">
        <v>78</v>
      </c>
      <c r="K416" s="160">
        <f>G416*150%</f>
        <v>39540</v>
      </c>
      <c r="L416" s="167" t="s">
        <v>78</v>
      </c>
      <c r="M416" s="167" t="s">
        <v>78</v>
      </c>
      <c r="N416" s="167" t="s">
        <v>78</v>
      </c>
      <c r="O416" s="160">
        <f>G416*200%</f>
        <v>52720</v>
      </c>
      <c r="P416" s="167" t="s">
        <v>78</v>
      </c>
    </row>
    <row r="417" spans="1:16" s="23" customFormat="1" ht="12.75" customHeight="1">
      <c r="A417" s="335"/>
      <c r="B417" s="334"/>
      <c r="C417" s="335"/>
      <c r="D417" s="169">
        <v>2</v>
      </c>
      <c r="E417" s="167" t="s">
        <v>78</v>
      </c>
      <c r="F417" s="167" t="s">
        <v>78</v>
      </c>
      <c r="G417" s="160">
        <v>18500</v>
      </c>
      <c r="H417" s="167" t="s">
        <v>78</v>
      </c>
      <c r="I417" s="167" t="s">
        <v>78</v>
      </c>
      <c r="J417" s="167" t="s">
        <v>78</v>
      </c>
      <c r="K417" s="160">
        <f t="shared" ref="K417" si="520">G417*150%</f>
        <v>27750</v>
      </c>
      <c r="L417" s="167" t="s">
        <v>78</v>
      </c>
      <c r="M417" s="167" t="s">
        <v>78</v>
      </c>
      <c r="N417" s="167" t="s">
        <v>78</v>
      </c>
      <c r="O417" s="160">
        <f t="shared" ref="O417" si="521">G417*200%</f>
        <v>37000</v>
      </c>
      <c r="P417" s="167" t="s">
        <v>78</v>
      </c>
    </row>
    <row r="418" spans="1:16" s="23" customFormat="1" ht="12.75" customHeight="1">
      <c r="A418" s="335"/>
      <c r="B418" s="334"/>
      <c r="C418" s="335"/>
      <c r="D418" s="169">
        <v>3</v>
      </c>
      <c r="E418" s="167" t="s">
        <v>78</v>
      </c>
      <c r="F418" s="105">
        <v>26360</v>
      </c>
      <c r="G418" s="160">
        <v>17000</v>
      </c>
      <c r="H418" s="167" t="s">
        <v>78</v>
      </c>
      <c r="I418" s="167" t="s">
        <v>78</v>
      </c>
      <c r="J418" s="173">
        <f>F418*150%</f>
        <v>39540</v>
      </c>
      <c r="K418" s="160">
        <f t="shared" ref="K418" si="522">G418*150%</f>
        <v>25500</v>
      </c>
      <c r="L418" s="167" t="s">
        <v>78</v>
      </c>
      <c r="M418" s="167" t="s">
        <v>78</v>
      </c>
      <c r="N418" s="173">
        <f>F418*200%</f>
        <v>52720</v>
      </c>
      <c r="O418" s="160">
        <f t="shared" ref="O418" si="523">G418*200%</f>
        <v>34000</v>
      </c>
      <c r="P418" s="167" t="s">
        <v>78</v>
      </c>
    </row>
    <row r="419" spans="1:16" s="23" customFormat="1" ht="12.75" customHeight="1">
      <c r="A419" s="335"/>
      <c r="B419" s="334"/>
      <c r="C419" s="335"/>
      <c r="D419" s="169">
        <v>4</v>
      </c>
      <c r="E419" s="167" t="s">
        <v>78</v>
      </c>
      <c r="F419" s="167">
        <v>18500</v>
      </c>
      <c r="G419" s="160">
        <v>16000</v>
      </c>
      <c r="H419" s="167" t="s">
        <v>78</v>
      </c>
      <c r="I419" s="167" t="s">
        <v>78</v>
      </c>
      <c r="J419" s="173">
        <f t="shared" ref="J419" si="524">F419*150%</f>
        <v>27750</v>
      </c>
      <c r="K419" s="160">
        <f t="shared" si="481"/>
        <v>24000</v>
      </c>
      <c r="L419" s="167" t="s">
        <v>78</v>
      </c>
      <c r="M419" s="167" t="s">
        <v>78</v>
      </c>
      <c r="N419" s="173">
        <f t="shared" ref="N419" si="525">F419*200%</f>
        <v>37000</v>
      </c>
      <c r="O419" s="160">
        <f t="shared" si="483"/>
        <v>32000</v>
      </c>
      <c r="P419" s="167" t="s">
        <v>78</v>
      </c>
    </row>
    <row r="420" spans="1:16">
      <c r="A420" s="26"/>
      <c r="B420" s="86"/>
      <c r="C420" s="2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6"/>
      <c r="P420" s="6"/>
    </row>
    <row r="421" spans="1:16" ht="12.75" customHeight="1">
      <c r="A421" s="353" t="s">
        <v>416</v>
      </c>
      <c r="B421" s="354"/>
      <c r="C421" s="354"/>
      <c r="D421" s="354"/>
      <c r="E421" s="354"/>
      <c r="F421" s="354"/>
      <c r="G421" s="354"/>
      <c r="H421" s="354"/>
      <c r="I421" s="354"/>
      <c r="J421" s="354"/>
      <c r="K421" s="354"/>
      <c r="L421" s="354"/>
      <c r="M421" s="354"/>
      <c r="N421" s="354"/>
      <c r="O421" s="354"/>
      <c r="P421" s="355"/>
    </row>
    <row r="422" spans="1:16">
      <c r="A422" s="339" t="s">
        <v>0</v>
      </c>
      <c r="B422" s="390" t="s">
        <v>45</v>
      </c>
      <c r="C422" s="356" t="s">
        <v>49</v>
      </c>
      <c r="D422" s="339" t="s">
        <v>135</v>
      </c>
      <c r="E422" s="339"/>
      <c r="F422" s="339"/>
      <c r="G422" s="339"/>
      <c r="H422" s="339"/>
      <c r="I422" s="339"/>
      <c r="J422" s="339"/>
      <c r="K422" s="339"/>
      <c r="L422" s="339"/>
      <c r="M422" s="339"/>
      <c r="N422" s="339"/>
      <c r="O422" s="339"/>
      <c r="P422" s="339"/>
    </row>
    <row r="423" spans="1:16">
      <c r="A423" s="339"/>
      <c r="B423" s="391"/>
      <c r="C423" s="356"/>
      <c r="D423" s="165"/>
      <c r="E423" s="339" t="s">
        <v>132</v>
      </c>
      <c r="F423" s="339"/>
      <c r="G423" s="339"/>
      <c r="H423" s="339"/>
      <c r="I423" s="339" t="s">
        <v>133</v>
      </c>
      <c r="J423" s="339"/>
      <c r="K423" s="339"/>
      <c r="L423" s="339"/>
      <c r="M423" s="339" t="s">
        <v>134</v>
      </c>
      <c r="N423" s="339"/>
      <c r="O423" s="339"/>
      <c r="P423" s="339"/>
    </row>
    <row r="424" spans="1:16" ht="25.5">
      <c r="A424" s="339"/>
      <c r="B424" s="392"/>
      <c r="C424" s="356"/>
      <c r="D424" s="165" t="s">
        <v>112</v>
      </c>
      <c r="E424" s="162" t="s">
        <v>129</v>
      </c>
      <c r="F424" s="162" t="s">
        <v>117</v>
      </c>
      <c r="G424" s="14" t="s">
        <v>130</v>
      </c>
      <c r="H424" s="162" t="s">
        <v>131</v>
      </c>
      <c r="I424" s="162" t="s">
        <v>129</v>
      </c>
      <c r="J424" s="162" t="s">
        <v>117</v>
      </c>
      <c r="K424" s="14" t="s">
        <v>130</v>
      </c>
      <c r="L424" s="162" t="s">
        <v>131</v>
      </c>
      <c r="M424" s="162" t="s">
        <v>129</v>
      </c>
      <c r="N424" s="162" t="s">
        <v>117</v>
      </c>
      <c r="O424" s="14" t="s">
        <v>130</v>
      </c>
      <c r="P424" s="162" t="s">
        <v>131</v>
      </c>
    </row>
    <row r="425" spans="1:16" ht="12.75" customHeight="1">
      <c r="A425" s="328" t="s">
        <v>250</v>
      </c>
      <c r="B425" s="330"/>
      <c r="C425" s="330"/>
      <c r="D425" s="330"/>
      <c r="E425" s="330"/>
      <c r="F425" s="330"/>
      <c r="G425" s="330"/>
      <c r="H425" s="330"/>
      <c r="I425" s="330"/>
      <c r="J425" s="330"/>
      <c r="K425" s="330"/>
      <c r="L425" s="330"/>
      <c r="M425" s="330"/>
      <c r="N425" s="330"/>
      <c r="O425" s="330"/>
      <c r="P425" s="331"/>
    </row>
    <row r="426" spans="1:16" s="23" customFormat="1">
      <c r="A426" s="322">
        <v>1</v>
      </c>
      <c r="B426" s="334" t="s">
        <v>94</v>
      </c>
      <c r="C426" s="335">
        <v>580200</v>
      </c>
      <c r="D426" s="201">
        <v>1</v>
      </c>
      <c r="E426" s="103">
        <v>27000</v>
      </c>
      <c r="F426" s="202" t="s">
        <v>78</v>
      </c>
      <c r="G426" s="202" t="s">
        <v>78</v>
      </c>
      <c r="H426" s="202" t="s">
        <v>78</v>
      </c>
      <c r="I426" s="201">
        <f t="shared" ref="I426:I428" si="526">E426*150%</f>
        <v>40500</v>
      </c>
      <c r="J426" s="202" t="s">
        <v>78</v>
      </c>
      <c r="K426" s="202" t="s">
        <v>78</v>
      </c>
      <c r="L426" s="202" t="s">
        <v>78</v>
      </c>
      <c r="M426" s="201">
        <f t="shared" ref="M426:M428" si="527">E426*200%</f>
        <v>54000</v>
      </c>
      <c r="N426" s="202" t="s">
        <v>78</v>
      </c>
      <c r="O426" s="202" t="s">
        <v>78</v>
      </c>
      <c r="P426" s="202" t="s">
        <v>78</v>
      </c>
    </row>
    <row r="427" spans="1:16" s="23" customFormat="1">
      <c r="A427" s="332"/>
      <c r="B427" s="334"/>
      <c r="C427" s="335"/>
      <c r="D427" s="201">
        <v>2</v>
      </c>
      <c r="E427" s="201">
        <v>25700</v>
      </c>
      <c r="F427" s="202" t="s">
        <v>78</v>
      </c>
      <c r="G427" s="202" t="s">
        <v>78</v>
      </c>
      <c r="H427" s="202" t="s">
        <v>78</v>
      </c>
      <c r="I427" s="201">
        <f t="shared" ref="I427" si="528">E427*150%</f>
        <v>38550</v>
      </c>
      <c r="J427" s="202" t="s">
        <v>78</v>
      </c>
      <c r="K427" s="202" t="s">
        <v>78</v>
      </c>
      <c r="L427" s="202" t="s">
        <v>78</v>
      </c>
      <c r="M427" s="201">
        <f t="shared" ref="M427" si="529">E427*200%</f>
        <v>51400</v>
      </c>
      <c r="N427" s="202" t="s">
        <v>78</v>
      </c>
      <c r="O427" s="202" t="s">
        <v>78</v>
      </c>
      <c r="P427" s="202" t="s">
        <v>78</v>
      </c>
    </row>
    <row r="428" spans="1:16" s="23" customFormat="1">
      <c r="A428" s="322">
        <v>2</v>
      </c>
      <c r="B428" s="334" t="s">
        <v>95</v>
      </c>
      <c r="C428" s="335">
        <v>580100</v>
      </c>
      <c r="D428" s="201">
        <v>1</v>
      </c>
      <c r="E428" s="103">
        <v>27000</v>
      </c>
      <c r="F428" s="202" t="s">
        <v>78</v>
      </c>
      <c r="G428" s="202" t="s">
        <v>78</v>
      </c>
      <c r="H428" s="202" t="s">
        <v>78</v>
      </c>
      <c r="I428" s="201">
        <f t="shared" si="526"/>
        <v>40500</v>
      </c>
      <c r="J428" s="202" t="s">
        <v>78</v>
      </c>
      <c r="K428" s="202" t="s">
        <v>78</v>
      </c>
      <c r="L428" s="202" t="s">
        <v>78</v>
      </c>
      <c r="M428" s="201">
        <f t="shared" si="527"/>
        <v>54000</v>
      </c>
      <c r="N428" s="202" t="s">
        <v>78</v>
      </c>
      <c r="O428" s="202" t="s">
        <v>78</v>
      </c>
      <c r="P428" s="202" t="s">
        <v>78</v>
      </c>
    </row>
    <row r="429" spans="1:16" s="23" customFormat="1">
      <c r="A429" s="332"/>
      <c r="B429" s="320"/>
      <c r="C429" s="322"/>
      <c r="D429" s="201">
        <v>2</v>
      </c>
      <c r="E429" s="201">
        <v>26700</v>
      </c>
      <c r="F429" s="202" t="s">
        <v>78</v>
      </c>
      <c r="G429" s="202" t="s">
        <v>78</v>
      </c>
      <c r="H429" s="202" t="s">
        <v>78</v>
      </c>
      <c r="I429" s="201">
        <f t="shared" ref="I429" si="530">E429*150%</f>
        <v>40050</v>
      </c>
      <c r="J429" s="202" t="s">
        <v>78</v>
      </c>
      <c r="K429" s="202" t="s">
        <v>78</v>
      </c>
      <c r="L429" s="202" t="s">
        <v>78</v>
      </c>
      <c r="M429" s="201">
        <f t="shared" ref="M429" si="531">E429*200%</f>
        <v>53400</v>
      </c>
      <c r="N429" s="202" t="s">
        <v>78</v>
      </c>
      <c r="O429" s="202" t="s">
        <v>78</v>
      </c>
      <c r="P429" s="202" t="s">
        <v>78</v>
      </c>
    </row>
    <row r="430" spans="1:16" s="23" customFormat="1">
      <c r="A430" s="322">
        <v>3</v>
      </c>
      <c r="B430" s="320" t="s">
        <v>210</v>
      </c>
      <c r="C430" s="322">
        <v>510100</v>
      </c>
      <c r="D430" s="203">
        <v>1</v>
      </c>
      <c r="E430" s="103">
        <v>26360</v>
      </c>
      <c r="F430" s="202" t="s">
        <v>78</v>
      </c>
      <c r="G430" s="202" t="s">
        <v>78</v>
      </c>
      <c r="H430" s="202" t="s">
        <v>78</v>
      </c>
      <c r="I430" s="201">
        <f>E430*150%</f>
        <v>39540</v>
      </c>
      <c r="J430" s="202" t="s">
        <v>78</v>
      </c>
      <c r="K430" s="202" t="s">
        <v>78</v>
      </c>
      <c r="L430" s="202" t="s">
        <v>78</v>
      </c>
      <c r="M430" s="201">
        <f>E430*200%</f>
        <v>52720</v>
      </c>
      <c r="N430" s="202" t="s">
        <v>78</v>
      </c>
      <c r="O430" s="202" t="s">
        <v>78</v>
      </c>
      <c r="P430" s="202" t="s">
        <v>78</v>
      </c>
    </row>
    <row r="431" spans="1:16" s="23" customFormat="1">
      <c r="A431" s="323"/>
      <c r="B431" s="321"/>
      <c r="C431" s="323"/>
      <c r="D431" s="203">
        <v>2</v>
      </c>
      <c r="E431" s="201">
        <v>21700</v>
      </c>
      <c r="F431" s="202" t="s">
        <v>78</v>
      </c>
      <c r="G431" s="202" t="s">
        <v>78</v>
      </c>
      <c r="H431" s="202" t="s">
        <v>78</v>
      </c>
      <c r="I431" s="201">
        <f t="shared" ref="I431" si="532">E431*150%</f>
        <v>32550</v>
      </c>
      <c r="J431" s="202" t="s">
        <v>78</v>
      </c>
      <c r="K431" s="202" t="s">
        <v>78</v>
      </c>
      <c r="L431" s="202" t="s">
        <v>78</v>
      </c>
      <c r="M431" s="201">
        <f t="shared" ref="M431" si="533">E431*200%</f>
        <v>43400</v>
      </c>
      <c r="N431" s="202" t="s">
        <v>78</v>
      </c>
      <c r="O431" s="202" t="s">
        <v>78</v>
      </c>
      <c r="P431" s="202" t="s">
        <v>78</v>
      </c>
    </row>
    <row r="432" spans="1:16" s="23" customFormat="1" ht="15" customHeight="1">
      <c r="A432" s="322">
        <v>4</v>
      </c>
      <c r="B432" s="320" t="s">
        <v>184</v>
      </c>
      <c r="C432" s="322">
        <v>510200</v>
      </c>
      <c r="D432" s="203">
        <v>1</v>
      </c>
      <c r="E432" s="103">
        <v>26360</v>
      </c>
      <c r="F432" s="202" t="s">
        <v>78</v>
      </c>
      <c r="G432" s="202" t="s">
        <v>78</v>
      </c>
      <c r="H432" s="202" t="s">
        <v>78</v>
      </c>
      <c r="I432" s="201">
        <f>E432*150%</f>
        <v>39540</v>
      </c>
      <c r="J432" s="202" t="s">
        <v>78</v>
      </c>
      <c r="K432" s="202" t="s">
        <v>78</v>
      </c>
      <c r="L432" s="202" t="s">
        <v>78</v>
      </c>
      <c r="M432" s="201">
        <f>E432*200%</f>
        <v>52720</v>
      </c>
      <c r="N432" s="202" t="s">
        <v>78</v>
      </c>
      <c r="O432" s="202" t="s">
        <v>78</v>
      </c>
      <c r="P432" s="202" t="s">
        <v>78</v>
      </c>
    </row>
    <row r="433" spans="1:16" s="23" customFormat="1" ht="15.75" customHeight="1">
      <c r="A433" s="323"/>
      <c r="B433" s="321"/>
      <c r="C433" s="323"/>
      <c r="D433" s="203">
        <v>2</v>
      </c>
      <c r="E433" s="201">
        <v>21700</v>
      </c>
      <c r="F433" s="202" t="s">
        <v>78</v>
      </c>
      <c r="G433" s="202" t="s">
        <v>78</v>
      </c>
      <c r="H433" s="202" t="s">
        <v>78</v>
      </c>
      <c r="I433" s="201">
        <f t="shared" ref="I433:I445" si="534">E433*150%</f>
        <v>32550</v>
      </c>
      <c r="J433" s="202" t="s">
        <v>78</v>
      </c>
      <c r="K433" s="202" t="s">
        <v>78</v>
      </c>
      <c r="L433" s="202" t="s">
        <v>78</v>
      </c>
      <c r="M433" s="201">
        <f t="shared" ref="M433:M447" si="535">E433*200%</f>
        <v>43400</v>
      </c>
      <c r="N433" s="202" t="s">
        <v>78</v>
      </c>
      <c r="O433" s="202" t="s">
        <v>78</v>
      </c>
      <c r="P433" s="202" t="s">
        <v>78</v>
      </c>
    </row>
    <row r="434" spans="1:16" s="23" customFormat="1">
      <c r="A434" s="322">
        <v>5</v>
      </c>
      <c r="B434" s="320" t="s">
        <v>21</v>
      </c>
      <c r="C434" s="322">
        <v>510400</v>
      </c>
      <c r="D434" s="203">
        <v>1</v>
      </c>
      <c r="E434" s="103">
        <v>26360</v>
      </c>
      <c r="F434" s="202" t="s">
        <v>78</v>
      </c>
      <c r="G434" s="202" t="s">
        <v>78</v>
      </c>
      <c r="H434" s="202" t="s">
        <v>78</v>
      </c>
      <c r="I434" s="201">
        <f>E434*150%</f>
        <v>39540</v>
      </c>
      <c r="J434" s="202" t="s">
        <v>78</v>
      </c>
      <c r="K434" s="202" t="s">
        <v>78</v>
      </c>
      <c r="L434" s="202" t="s">
        <v>78</v>
      </c>
      <c r="M434" s="201">
        <f>E434*200%</f>
        <v>52720</v>
      </c>
      <c r="N434" s="202" t="s">
        <v>78</v>
      </c>
      <c r="O434" s="202" t="s">
        <v>78</v>
      </c>
      <c r="P434" s="202" t="s">
        <v>78</v>
      </c>
    </row>
    <row r="435" spans="1:16" s="23" customFormat="1">
      <c r="A435" s="323"/>
      <c r="B435" s="321"/>
      <c r="C435" s="323"/>
      <c r="D435" s="203">
        <v>2</v>
      </c>
      <c r="E435" s="201">
        <v>21700</v>
      </c>
      <c r="F435" s="202" t="s">
        <v>78</v>
      </c>
      <c r="G435" s="202" t="s">
        <v>78</v>
      </c>
      <c r="H435" s="202" t="s">
        <v>78</v>
      </c>
      <c r="I435" s="201">
        <f t="shared" ref="I435" si="536">E435*150%</f>
        <v>32550</v>
      </c>
      <c r="J435" s="202" t="s">
        <v>78</v>
      </c>
      <c r="K435" s="202" t="s">
        <v>78</v>
      </c>
      <c r="L435" s="202" t="s">
        <v>78</v>
      </c>
      <c r="M435" s="201">
        <f t="shared" ref="M435" si="537">E435*200%</f>
        <v>43400</v>
      </c>
      <c r="N435" s="202" t="s">
        <v>78</v>
      </c>
      <c r="O435" s="202" t="s">
        <v>78</v>
      </c>
      <c r="P435" s="202" t="s">
        <v>78</v>
      </c>
    </row>
    <row r="436" spans="1:16" s="23" customFormat="1">
      <c r="A436" s="322">
        <v>6</v>
      </c>
      <c r="B436" s="320" t="s">
        <v>6</v>
      </c>
      <c r="C436" s="322">
        <v>520100</v>
      </c>
      <c r="D436" s="203">
        <v>1</v>
      </c>
      <c r="E436" s="103">
        <v>26360</v>
      </c>
      <c r="F436" s="202" t="s">
        <v>78</v>
      </c>
      <c r="G436" s="202" t="s">
        <v>78</v>
      </c>
      <c r="H436" s="202" t="s">
        <v>78</v>
      </c>
      <c r="I436" s="201">
        <f>E436*150%</f>
        <v>39540</v>
      </c>
      <c r="J436" s="202" t="s">
        <v>78</v>
      </c>
      <c r="K436" s="202" t="s">
        <v>78</v>
      </c>
      <c r="L436" s="202" t="s">
        <v>78</v>
      </c>
      <c r="M436" s="201">
        <f>E436*200%</f>
        <v>52720</v>
      </c>
      <c r="N436" s="202" t="s">
        <v>78</v>
      </c>
      <c r="O436" s="202" t="s">
        <v>78</v>
      </c>
      <c r="P436" s="202" t="s">
        <v>78</v>
      </c>
    </row>
    <row r="437" spans="1:16" s="23" customFormat="1">
      <c r="A437" s="323"/>
      <c r="B437" s="321"/>
      <c r="C437" s="323"/>
      <c r="D437" s="203">
        <v>2</v>
      </c>
      <c r="E437" s="201">
        <v>21700</v>
      </c>
      <c r="F437" s="202" t="s">
        <v>78</v>
      </c>
      <c r="G437" s="202" t="s">
        <v>78</v>
      </c>
      <c r="H437" s="202" t="s">
        <v>78</v>
      </c>
      <c r="I437" s="201">
        <f t="shared" si="534"/>
        <v>32550</v>
      </c>
      <c r="J437" s="202" t="s">
        <v>78</v>
      </c>
      <c r="K437" s="202" t="s">
        <v>78</v>
      </c>
      <c r="L437" s="202" t="s">
        <v>78</v>
      </c>
      <c r="M437" s="201">
        <f t="shared" si="535"/>
        <v>43400</v>
      </c>
      <c r="N437" s="202" t="s">
        <v>78</v>
      </c>
      <c r="O437" s="202" t="s">
        <v>78</v>
      </c>
      <c r="P437" s="202" t="s">
        <v>78</v>
      </c>
    </row>
    <row r="438" spans="1:16" s="23" customFormat="1">
      <c r="A438" s="322">
        <v>7</v>
      </c>
      <c r="B438" s="320" t="s">
        <v>185</v>
      </c>
      <c r="C438" s="322">
        <v>520200</v>
      </c>
      <c r="D438" s="203">
        <v>1</v>
      </c>
      <c r="E438" s="103">
        <v>26360</v>
      </c>
      <c r="F438" s="202" t="s">
        <v>78</v>
      </c>
      <c r="G438" s="202" t="s">
        <v>78</v>
      </c>
      <c r="H438" s="202" t="s">
        <v>78</v>
      </c>
      <c r="I438" s="201">
        <f>E438*150%</f>
        <v>39540</v>
      </c>
      <c r="J438" s="202" t="s">
        <v>78</v>
      </c>
      <c r="K438" s="202" t="s">
        <v>78</v>
      </c>
      <c r="L438" s="202" t="s">
        <v>78</v>
      </c>
      <c r="M438" s="201">
        <f>E438*200%</f>
        <v>52720</v>
      </c>
      <c r="N438" s="202" t="s">
        <v>78</v>
      </c>
      <c r="O438" s="202" t="s">
        <v>78</v>
      </c>
      <c r="P438" s="202" t="s">
        <v>78</v>
      </c>
    </row>
    <row r="439" spans="1:16" s="23" customFormat="1">
      <c r="A439" s="323"/>
      <c r="B439" s="321"/>
      <c r="C439" s="323"/>
      <c r="D439" s="203">
        <v>2</v>
      </c>
      <c r="E439" s="201">
        <v>21700</v>
      </c>
      <c r="F439" s="202" t="s">
        <v>78</v>
      </c>
      <c r="G439" s="202" t="s">
        <v>78</v>
      </c>
      <c r="H439" s="202" t="s">
        <v>78</v>
      </c>
      <c r="I439" s="201">
        <f t="shared" ref="I439" si="538">E439*150%</f>
        <v>32550</v>
      </c>
      <c r="J439" s="202" t="s">
        <v>78</v>
      </c>
      <c r="K439" s="202" t="s">
        <v>78</v>
      </c>
      <c r="L439" s="202" t="s">
        <v>78</v>
      </c>
      <c r="M439" s="201">
        <f t="shared" ref="M439" si="539">E439*200%</f>
        <v>43400</v>
      </c>
      <c r="N439" s="202" t="s">
        <v>78</v>
      </c>
      <c r="O439" s="202" t="s">
        <v>78</v>
      </c>
      <c r="P439" s="202" t="s">
        <v>78</v>
      </c>
    </row>
    <row r="440" spans="1:16" s="23" customFormat="1">
      <c r="A440" s="322">
        <v>8</v>
      </c>
      <c r="B440" s="320" t="s">
        <v>186</v>
      </c>
      <c r="C440" s="322">
        <v>520400</v>
      </c>
      <c r="D440" s="203">
        <v>1</v>
      </c>
      <c r="E440" s="103">
        <v>26360</v>
      </c>
      <c r="F440" s="202" t="s">
        <v>78</v>
      </c>
      <c r="G440" s="202" t="s">
        <v>78</v>
      </c>
      <c r="H440" s="202" t="s">
        <v>78</v>
      </c>
      <c r="I440" s="201">
        <f>E440*150%</f>
        <v>39540</v>
      </c>
      <c r="J440" s="202" t="s">
        <v>78</v>
      </c>
      <c r="K440" s="202" t="s">
        <v>78</v>
      </c>
      <c r="L440" s="202" t="s">
        <v>78</v>
      </c>
      <c r="M440" s="201">
        <f>E440*200%</f>
        <v>52720</v>
      </c>
      <c r="N440" s="202" t="s">
        <v>78</v>
      </c>
      <c r="O440" s="202" t="s">
        <v>78</v>
      </c>
      <c r="P440" s="202" t="s">
        <v>78</v>
      </c>
    </row>
    <row r="441" spans="1:16" s="23" customFormat="1">
      <c r="A441" s="323"/>
      <c r="B441" s="321"/>
      <c r="C441" s="323"/>
      <c r="D441" s="203">
        <v>2</v>
      </c>
      <c r="E441" s="201">
        <v>21700</v>
      </c>
      <c r="F441" s="202" t="s">
        <v>78</v>
      </c>
      <c r="G441" s="202" t="s">
        <v>78</v>
      </c>
      <c r="H441" s="202" t="s">
        <v>78</v>
      </c>
      <c r="I441" s="201">
        <f t="shared" ref="I441" si="540">E441*150%</f>
        <v>32550</v>
      </c>
      <c r="J441" s="202" t="s">
        <v>78</v>
      </c>
      <c r="K441" s="202" t="s">
        <v>78</v>
      </c>
      <c r="L441" s="202" t="s">
        <v>78</v>
      </c>
      <c r="M441" s="201">
        <f t="shared" ref="M441" si="541">E441*200%</f>
        <v>43400</v>
      </c>
      <c r="N441" s="202" t="s">
        <v>78</v>
      </c>
      <c r="O441" s="202" t="s">
        <v>78</v>
      </c>
      <c r="P441" s="202" t="s">
        <v>78</v>
      </c>
    </row>
    <row r="442" spans="1:16" s="23" customFormat="1">
      <c r="A442" s="322">
        <v>9</v>
      </c>
      <c r="B442" s="320" t="s">
        <v>187</v>
      </c>
      <c r="C442" s="322">
        <v>530200</v>
      </c>
      <c r="D442" s="203">
        <v>1</v>
      </c>
      <c r="E442" s="103">
        <v>26360</v>
      </c>
      <c r="F442" s="202" t="s">
        <v>78</v>
      </c>
      <c r="G442" s="202" t="s">
        <v>78</v>
      </c>
      <c r="H442" s="202" t="s">
        <v>78</v>
      </c>
      <c r="I442" s="201">
        <f>E442*150%</f>
        <v>39540</v>
      </c>
      <c r="J442" s="202" t="s">
        <v>78</v>
      </c>
      <c r="K442" s="202" t="s">
        <v>78</v>
      </c>
      <c r="L442" s="202" t="s">
        <v>78</v>
      </c>
      <c r="M442" s="201">
        <f>E442*200%</f>
        <v>52720</v>
      </c>
      <c r="N442" s="202" t="s">
        <v>78</v>
      </c>
      <c r="O442" s="202" t="s">
        <v>78</v>
      </c>
      <c r="P442" s="202" t="s">
        <v>78</v>
      </c>
    </row>
    <row r="443" spans="1:16" s="23" customFormat="1">
      <c r="A443" s="323"/>
      <c r="B443" s="321"/>
      <c r="C443" s="323"/>
      <c r="D443" s="203">
        <v>2</v>
      </c>
      <c r="E443" s="201">
        <v>23700</v>
      </c>
      <c r="F443" s="202" t="s">
        <v>78</v>
      </c>
      <c r="G443" s="202" t="s">
        <v>78</v>
      </c>
      <c r="H443" s="202" t="s">
        <v>78</v>
      </c>
      <c r="I443" s="201">
        <f t="shared" ref="I443" si="542">E443*150%</f>
        <v>35550</v>
      </c>
      <c r="J443" s="202" t="s">
        <v>78</v>
      </c>
      <c r="K443" s="202" t="s">
        <v>78</v>
      </c>
      <c r="L443" s="202" t="s">
        <v>78</v>
      </c>
      <c r="M443" s="201">
        <f t="shared" ref="M443" si="543">E443*200%</f>
        <v>47400</v>
      </c>
      <c r="N443" s="202" t="s">
        <v>78</v>
      </c>
      <c r="O443" s="202" t="s">
        <v>78</v>
      </c>
      <c r="P443" s="202" t="s">
        <v>78</v>
      </c>
    </row>
    <row r="444" spans="1:16" s="23" customFormat="1">
      <c r="A444" s="322">
        <v>10</v>
      </c>
      <c r="B444" s="320" t="s">
        <v>188</v>
      </c>
      <c r="C444" s="322">
        <v>531000</v>
      </c>
      <c r="D444" s="203">
        <v>1</v>
      </c>
      <c r="E444" s="103">
        <v>26360</v>
      </c>
      <c r="F444" s="202" t="s">
        <v>78</v>
      </c>
      <c r="G444" s="202" t="s">
        <v>78</v>
      </c>
      <c r="H444" s="202" t="s">
        <v>78</v>
      </c>
      <c r="I444" s="201">
        <f>E444*150%</f>
        <v>39540</v>
      </c>
      <c r="J444" s="202" t="s">
        <v>78</v>
      </c>
      <c r="K444" s="202" t="s">
        <v>78</v>
      </c>
      <c r="L444" s="202" t="s">
        <v>78</v>
      </c>
      <c r="M444" s="201">
        <f>E444*200%</f>
        <v>52720</v>
      </c>
      <c r="N444" s="202" t="s">
        <v>78</v>
      </c>
      <c r="O444" s="202" t="s">
        <v>78</v>
      </c>
      <c r="P444" s="202" t="s">
        <v>78</v>
      </c>
    </row>
    <row r="445" spans="1:16" s="23" customFormat="1">
      <c r="A445" s="323"/>
      <c r="B445" s="321"/>
      <c r="C445" s="323"/>
      <c r="D445" s="203">
        <v>2</v>
      </c>
      <c r="E445" s="201">
        <v>21700</v>
      </c>
      <c r="F445" s="202" t="s">
        <v>78</v>
      </c>
      <c r="G445" s="202" t="s">
        <v>78</v>
      </c>
      <c r="H445" s="202" t="s">
        <v>78</v>
      </c>
      <c r="I445" s="201">
        <f t="shared" si="534"/>
        <v>32550</v>
      </c>
      <c r="J445" s="202" t="s">
        <v>78</v>
      </c>
      <c r="K445" s="202" t="s">
        <v>78</v>
      </c>
      <c r="L445" s="202" t="s">
        <v>78</v>
      </c>
      <c r="M445" s="201">
        <f t="shared" si="535"/>
        <v>43400</v>
      </c>
      <c r="N445" s="202" t="s">
        <v>78</v>
      </c>
      <c r="O445" s="202" t="s">
        <v>78</v>
      </c>
      <c r="P445" s="202" t="s">
        <v>78</v>
      </c>
    </row>
    <row r="446" spans="1:16" s="23" customFormat="1" ht="15" customHeight="1">
      <c r="A446" s="322">
        <v>11</v>
      </c>
      <c r="B446" s="320" t="s">
        <v>189</v>
      </c>
      <c r="C446" s="322">
        <v>531100</v>
      </c>
      <c r="D446" s="203">
        <v>1</v>
      </c>
      <c r="E446" s="103">
        <v>26360</v>
      </c>
      <c r="F446" s="202" t="s">
        <v>78</v>
      </c>
      <c r="G446" s="202" t="s">
        <v>78</v>
      </c>
      <c r="H446" s="202" t="s">
        <v>78</v>
      </c>
      <c r="I446" s="201">
        <f>E446*150%</f>
        <v>39540</v>
      </c>
      <c r="J446" s="202" t="s">
        <v>78</v>
      </c>
      <c r="K446" s="202" t="s">
        <v>78</v>
      </c>
      <c r="L446" s="202" t="s">
        <v>78</v>
      </c>
      <c r="M446" s="201">
        <f>E446*200%</f>
        <v>52720</v>
      </c>
      <c r="N446" s="202" t="s">
        <v>78</v>
      </c>
      <c r="O446" s="202" t="s">
        <v>78</v>
      </c>
      <c r="P446" s="202" t="s">
        <v>78</v>
      </c>
    </row>
    <row r="447" spans="1:16" s="23" customFormat="1" ht="14.25" customHeight="1">
      <c r="A447" s="323"/>
      <c r="B447" s="321"/>
      <c r="C447" s="323"/>
      <c r="D447" s="203">
        <v>2</v>
      </c>
      <c r="E447" s="201">
        <v>21700</v>
      </c>
      <c r="F447" s="202" t="s">
        <v>78</v>
      </c>
      <c r="G447" s="202" t="s">
        <v>78</v>
      </c>
      <c r="H447" s="202" t="s">
        <v>78</v>
      </c>
      <c r="I447" s="201">
        <f>E447*150%</f>
        <v>32550</v>
      </c>
      <c r="J447" s="202" t="s">
        <v>78</v>
      </c>
      <c r="K447" s="202" t="s">
        <v>78</v>
      </c>
      <c r="L447" s="202" t="s">
        <v>78</v>
      </c>
      <c r="M447" s="201">
        <f t="shared" si="535"/>
        <v>43400</v>
      </c>
      <c r="N447" s="202" t="s">
        <v>78</v>
      </c>
      <c r="O447" s="202" t="s">
        <v>78</v>
      </c>
      <c r="P447" s="202" t="s">
        <v>78</v>
      </c>
    </row>
    <row r="448" spans="1:16" s="23" customFormat="1">
      <c r="A448" s="322">
        <v>12</v>
      </c>
      <c r="B448" s="320" t="s">
        <v>190</v>
      </c>
      <c r="C448" s="322">
        <v>531500</v>
      </c>
      <c r="D448" s="203">
        <v>1</v>
      </c>
      <c r="E448" s="103">
        <v>26360</v>
      </c>
      <c r="F448" s="202" t="s">
        <v>78</v>
      </c>
      <c r="G448" s="202" t="s">
        <v>78</v>
      </c>
      <c r="H448" s="202" t="s">
        <v>78</v>
      </c>
      <c r="I448" s="201">
        <f>E448*150%</f>
        <v>39540</v>
      </c>
      <c r="J448" s="202" t="s">
        <v>78</v>
      </c>
      <c r="K448" s="202" t="s">
        <v>78</v>
      </c>
      <c r="L448" s="202" t="s">
        <v>78</v>
      </c>
      <c r="M448" s="201">
        <f>E448*200%</f>
        <v>52720</v>
      </c>
      <c r="N448" s="202" t="s">
        <v>78</v>
      </c>
      <c r="O448" s="202" t="s">
        <v>78</v>
      </c>
      <c r="P448" s="202" t="s">
        <v>78</v>
      </c>
    </row>
    <row r="449" spans="1:16" s="23" customFormat="1">
      <c r="A449" s="323"/>
      <c r="B449" s="321"/>
      <c r="C449" s="323"/>
      <c r="D449" s="203">
        <v>2</v>
      </c>
      <c r="E449" s="201">
        <v>21700</v>
      </c>
      <c r="F449" s="202" t="s">
        <v>78</v>
      </c>
      <c r="G449" s="202" t="s">
        <v>78</v>
      </c>
      <c r="H449" s="202" t="s">
        <v>78</v>
      </c>
      <c r="I449" s="201">
        <f t="shared" ref="I449" si="544">E449*150%</f>
        <v>32550</v>
      </c>
      <c r="J449" s="202" t="s">
        <v>78</v>
      </c>
      <c r="K449" s="202" t="s">
        <v>78</v>
      </c>
      <c r="L449" s="202" t="s">
        <v>78</v>
      </c>
      <c r="M449" s="201">
        <f t="shared" ref="M449" si="545">E449*200%</f>
        <v>43400</v>
      </c>
      <c r="N449" s="202" t="s">
        <v>78</v>
      </c>
      <c r="O449" s="202" t="s">
        <v>78</v>
      </c>
      <c r="P449" s="202" t="s">
        <v>78</v>
      </c>
    </row>
    <row r="450" spans="1:16" s="23" customFormat="1">
      <c r="A450" s="322">
        <v>13</v>
      </c>
      <c r="B450" s="320" t="s">
        <v>191</v>
      </c>
      <c r="C450" s="322">
        <v>531600</v>
      </c>
      <c r="D450" s="203">
        <v>1</v>
      </c>
      <c r="E450" s="103">
        <v>26360</v>
      </c>
      <c r="F450" s="202" t="s">
        <v>78</v>
      </c>
      <c r="G450" s="202" t="s">
        <v>78</v>
      </c>
      <c r="H450" s="202" t="s">
        <v>78</v>
      </c>
      <c r="I450" s="201">
        <f>E450*150%</f>
        <v>39540</v>
      </c>
      <c r="J450" s="202" t="s">
        <v>78</v>
      </c>
      <c r="K450" s="202" t="s">
        <v>78</v>
      </c>
      <c r="L450" s="202" t="s">
        <v>78</v>
      </c>
      <c r="M450" s="201">
        <f>E450*200%</f>
        <v>52720</v>
      </c>
      <c r="N450" s="202" t="s">
        <v>78</v>
      </c>
      <c r="O450" s="202" t="s">
        <v>78</v>
      </c>
      <c r="P450" s="202" t="s">
        <v>78</v>
      </c>
    </row>
    <row r="451" spans="1:16" s="23" customFormat="1">
      <c r="A451" s="323"/>
      <c r="B451" s="321"/>
      <c r="C451" s="323"/>
      <c r="D451" s="203">
        <v>2</v>
      </c>
      <c r="E451" s="201">
        <v>23700</v>
      </c>
      <c r="F451" s="202" t="s">
        <v>78</v>
      </c>
      <c r="G451" s="202" t="s">
        <v>78</v>
      </c>
      <c r="H451" s="202" t="s">
        <v>78</v>
      </c>
      <c r="I451" s="201">
        <f t="shared" ref="I451:I456" si="546">E451*150%</f>
        <v>35550</v>
      </c>
      <c r="J451" s="202" t="s">
        <v>78</v>
      </c>
      <c r="K451" s="202" t="s">
        <v>78</v>
      </c>
      <c r="L451" s="202" t="s">
        <v>78</v>
      </c>
      <c r="M451" s="201">
        <f t="shared" ref="M451:M456" si="547">E451*200%</f>
        <v>47400</v>
      </c>
      <c r="N451" s="202" t="s">
        <v>78</v>
      </c>
      <c r="O451" s="202" t="s">
        <v>78</v>
      </c>
      <c r="P451" s="202" t="s">
        <v>78</v>
      </c>
    </row>
    <row r="452" spans="1:16" s="23" customFormat="1">
      <c r="A452" s="322">
        <v>14</v>
      </c>
      <c r="B452" s="320" t="s">
        <v>192</v>
      </c>
      <c r="C452" s="322">
        <v>540200</v>
      </c>
      <c r="D452" s="203">
        <v>1</v>
      </c>
      <c r="E452" s="103">
        <v>26360</v>
      </c>
      <c r="F452" s="202" t="s">
        <v>78</v>
      </c>
      <c r="G452" s="202" t="s">
        <v>78</v>
      </c>
      <c r="H452" s="202" t="s">
        <v>78</v>
      </c>
      <c r="I452" s="201">
        <f>E452*150%</f>
        <v>39540</v>
      </c>
      <c r="J452" s="202" t="s">
        <v>78</v>
      </c>
      <c r="K452" s="202" t="s">
        <v>78</v>
      </c>
      <c r="L452" s="202" t="s">
        <v>78</v>
      </c>
      <c r="M452" s="201">
        <f>E452*200%</f>
        <v>52720</v>
      </c>
      <c r="N452" s="202" t="s">
        <v>78</v>
      </c>
      <c r="O452" s="202" t="s">
        <v>78</v>
      </c>
      <c r="P452" s="202" t="s">
        <v>78</v>
      </c>
    </row>
    <row r="453" spans="1:16" s="23" customFormat="1">
      <c r="A453" s="323"/>
      <c r="B453" s="321"/>
      <c r="C453" s="323"/>
      <c r="D453" s="203">
        <v>2</v>
      </c>
      <c r="E453" s="201">
        <v>23700</v>
      </c>
      <c r="F453" s="202" t="s">
        <v>78</v>
      </c>
      <c r="G453" s="202" t="s">
        <v>78</v>
      </c>
      <c r="H453" s="202" t="s">
        <v>78</v>
      </c>
      <c r="I453" s="201">
        <f t="shared" ref="I453" si="548">E453*150%</f>
        <v>35550</v>
      </c>
      <c r="J453" s="202" t="s">
        <v>78</v>
      </c>
      <c r="K453" s="202" t="s">
        <v>78</v>
      </c>
      <c r="L453" s="202" t="s">
        <v>78</v>
      </c>
      <c r="M453" s="201">
        <f t="shared" ref="M453" si="549">E453*200%</f>
        <v>47400</v>
      </c>
      <c r="N453" s="202" t="s">
        <v>78</v>
      </c>
      <c r="O453" s="202" t="s">
        <v>78</v>
      </c>
      <c r="P453" s="202" t="s">
        <v>78</v>
      </c>
    </row>
    <row r="454" spans="1:16" s="23" customFormat="1" ht="39" customHeight="1">
      <c r="A454" s="280">
        <v>15</v>
      </c>
      <c r="B454" s="281" t="s">
        <v>334</v>
      </c>
      <c r="C454" s="280">
        <v>550100</v>
      </c>
      <c r="D454" s="203">
        <v>1</v>
      </c>
      <c r="E454" s="103">
        <v>26360</v>
      </c>
      <c r="F454" s="202" t="s">
        <v>78</v>
      </c>
      <c r="G454" s="202" t="s">
        <v>78</v>
      </c>
      <c r="H454" s="202" t="s">
        <v>78</v>
      </c>
      <c r="I454" s="201">
        <f>E454*150%</f>
        <v>39540</v>
      </c>
      <c r="J454" s="202" t="s">
        <v>78</v>
      </c>
      <c r="K454" s="202" t="s">
        <v>78</v>
      </c>
      <c r="L454" s="202" t="s">
        <v>78</v>
      </c>
      <c r="M454" s="201">
        <f>E454*200%</f>
        <v>52720</v>
      </c>
      <c r="N454" s="202" t="s">
        <v>78</v>
      </c>
      <c r="O454" s="202" t="s">
        <v>78</v>
      </c>
      <c r="P454" s="202" t="s">
        <v>78</v>
      </c>
    </row>
    <row r="455" spans="1:16" s="23" customFormat="1" ht="18.75" customHeight="1">
      <c r="A455" s="322">
        <v>16</v>
      </c>
      <c r="B455" s="320" t="s">
        <v>346</v>
      </c>
      <c r="C455" s="322">
        <v>550200</v>
      </c>
      <c r="D455" s="203">
        <v>1</v>
      </c>
      <c r="E455" s="103">
        <v>26360</v>
      </c>
      <c r="F455" s="202" t="s">
        <v>78</v>
      </c>
      <c r="G455" s="202" t="s">
        <v>78</v>
      </c>
      <c r="H455" s="202" t="s">
        <v>78</v>
      </c>
      <c r="I455" s="201">
        <f>E455*150%</f>
        <v>39540</v>
      </c>
      <c r="J455" s="202" t="s">
        <v>78</v>
      </c>
      <c r="K455" s="202" t="s">
        <v>78</v>
      </c>
      <c r="L455" s="202" t="s">
        <v>78</v>
      </c>
      <c r="M455" s="201">
        <f>E455*200%</f>
        <v>52720</v>
      </c>
      <c r="N455" s="202" t="s">
        <v>78</v>
      </c>
      <c r="O455" s="202" t="s">
        <v>78</v>
      </c>
      <c r="P455" s="202" t="s">
        <v>78</v>
      </c>
    </row>
    <row r="456" spans="1:16" s="23" customFormat="1" ht="18" customHeight="1">
      <c r="A456" s="323"/>
      <c r="B456" s="321"/>
      <c r="C456" s="323"/>
      <c r="D456" s="203">
        <v>2</v>
      </c>
      <c r="E456" s="201">
        <v>21700</v>
      </c>
      <c r="F456" s="202" t="s">
        <v>78</v>
      </c>
      <c r="G456" s="202" t="s">
        <v>78</v>
      </c>
      <c r="H456" s="202" t="s">
        <v>78</v>
      </c>
      <c r="I456" s="201">
        <f t="shared" si="546"/>
        <v>32550</v>
      </c>
      <c r="J456" s="202" t="s">
        <v>78</v>
      </c>
      <c r="K456" s="202" t="s">
        <v>78</v>
      </c>
      <c r="L456" s="202" t="s">
        <v>78</v>
      </c>
      <c r="M456" s="201">
        <f t="shared" si="547"/>
        <v>43400</v>
      </c>
      <c r="N456" s="202" t="s">
        <v>78</v>
      </c>
      <c r="O456" s="202" t="s">
        <v>78</v>
      </c>
      <c r="P456" s="202" t="s">
        <v>78</v>
      </c>
    </row>
    <row r="457" spans="1:16" s="23" customFormat="1" ht="30" customHeight="1">
      <c r="A457" s="322">
        <v>17</v>
      </c>
      <c r="B457" s="320" t="s">
        <v>336</v>
      </c>
      <c r="C457" s="322">
        <v>550300</v>
      </c>
      <c r="D457" s="203">
        <v>1</v>
      </c>
      <c r="E457" s="103">
        <v>26360</v>
      </c>
      <c r="F457" s="202" t="s">
        <v>78</v>
      </c>
      <c r="G457" s="202" t="s">
        <v>78</v>
      </c>
      <c r="H457" s="202" t="s">
        <v>78</v>
      </c>
      <c r="I457" s="201">
        <f>E457*150%</f>
        <v>39540</v>
      </c>
      <c r="J457" s="202" t="s">
        <v>78</v>
      </c>
      <c r="K457" s="202" t="s">
        <v>78</v>
      </c>
      <c r="L457" s="202" t="s">
        <v>78</v>
      </c>
      <c r="M457" s="201">
        <f>E457*200%</f>
        <v>52720</v>
      </c>
      <c r="N457" s="202" t="s">
        <v>78</v>
      </c>
      <c r="O457" s="202" t="s">
        <v>78</v>
      </c>
      <c r="P457" s="202" t="s">
        <v>78</v>
      </c>
    </row>
    <row r="458" spans="1:16" s="23" customFormat="1" ht="27.75" customHeight="1">
      <c r="A458" s="323"/>
      <c r="B458" s="321"/>
      <c r="C458" s="323"/>
      <c r="D458" s="203">
        <v>2</v>
      </c>
      <c r="E458" s="201">
        <v>21700</v>
      </c>
      <c r="F458" s="202" t="s">
        <v>78</v>
      </c>
      <c r="G458" s="202" t="s">
        <v>78</v>
      </c>
      <c r="H458" s="202" t="s">
        <v>78</v>
      </c>
      <c r="I458" s="201">
        <f t="shared" ref="I458" si="550">E458*150%</f>
        <v>32550</v>
      </c>
      <c r="J458" s="202" t="s">
        <v>78</v>
      </c>
      <c r="K458" s="202" t="s">
        <v>78</v>
      </c>
      <c r="L458" s="202" t="s">
        <v>78</v>
      </c>
      <c r="M458" s="201">
        <f t="shared" ref="M458" si="551">E458*200%</f>
        <v>43400</v>
      </c>
      <c r="N458" s="202" t="s">
        <v>78</v>
      </c>
      <c r="O458" s="202" t="s">
        <v>78</v>
      </c>
      <c r="P458" s="202" t="s">
        <v>78</v>
      </c>
    </row>
    <row r="459" spans="1:16" s="23" customFormat="1" ht="15" customHeight="1">
      <c r="A459" s="322">
        <v>18</v>
      </c>
      <c r="B459" s="320" t="s">
        <v>337</v>
      </c>
      <c r="C459" s="322">
        <v>550400</v>
      </c>
      <c r="D459" s="203">
        <v>1</v>
      </c>
      <c r="E459" s="103">
        <v>26360</v>
      </c>
      <c r="F459" s="202" t="s">
        <v>78</v>
      </c>
      <c r="G459" s="202" t="s">
        <v>78</v>
      </c>
      <c r="H459" s="202" t="s">
        <v>78</v>
      </c>
      <c r="I459" s="201">
        <f>E459*150%</f>
        <v>39540</v>
      </c>
      <c r="J459" s="202" t="s">
        <v>78</v>
      </c>
      <c r="K459" s="202" t="s">
        <v>78</v>
      </c>
      <c r="L459" s="202" t="s">
        <v>78</v>
      </c>
      <c r="M459" s="201">
        <f>E459*200%</f>
        <v>52720</v>
      </c>
      <c r="N459" s="202" t="s">
        <v>78</v>
      </c>
      <c r="O459" s="202" t="s">
        <v>78</v>
      </c>
      <c r="P459" s="202" t="s">
        <v>78</v>
      </c>
    </row>
    <row r="460" spans="1:16" s="23" customFormat="1" ht="17.25" customHeight="1">
      <c r="A460" s="323"/>
      <c r="B460" s="321"/>
      <c r="C460" s="323"/>
      <c r="D460" s="203">
        <v>2</v>
      </c>
      <c r="E460" s="201">
        <v>21700</v>
      </c>
      <c r="F460" s="202" t="s">
        <v>78</v>
      </c>
      <c r="G460" s="202" t="s">
        <v>78</v>
      </c>
      <c r="H460" s="202" t="s">
        <v>78</v>
      </c>
      <c r="I460" s="201">
        <f t="shared" ref="I460" si="552">E460*150%</f>
        <v>32550</v>
      </c>
      <c r="J460" s="202" t="s">
        <v>78</v>
      </c>
      <c r="K460" s="202" t="s">
        <v>78</v>
      </c>
      <c r="L460" s="202" t="s">
        <v>78</v>
      </c>
      <c r="M460" s="201">
        <f t="shared" ref="M460" si="553">E460*200%</f>
        <v>43400</v>
      </c>
      <c r="N460" s="202" t="s">
        <v>78</v>
      </c>
      <c r="O460" s="202" t="s">
        <v>78</v>
      </c>
      <c r="P460" s="202" t="s">
        <v>78</v>
      </c>
    </row>
    <row r="461" spans="1:16" s="23" customFormat="1" ht="21" customHeight="1">
      <c r="A461" s="322">
        <v>19</v>
      </c>
      <c r="B461" s="320" t="s">
        <v>338</v>
      </c>
      <c r="C461" s="322">
        <v>550600</v>
      </c>
      <c r="D461" s="203">
        <v>1</v>
      </c>
      <c r="E461" s="103">
        <v>26360</v>
      </c>
      <c r="F461" s="202" t="s">
        <v>78</v>
      </c>
      <c r="G461" s="202" t="s">
        <v>78</v>
      </c>
      <c r="H461" s="202" t="s">
        <v>78</v>
      </c>
      <c r="I461" s="201">
        <f>E461*150%</f>
        <v>39540</v>
      </c>
      <c r="J461" s="202" t="s">
        <v>78</v>
      </c>
      <c r="K461" s="202" t="s">
        <v>78</v>
      </c>
      <c r="L461" s="202" t="s">
        <v>78</v>
      </c>
      <c r="M461" s="201">
        <f>E461*200%</f>
        <v>52720</v>
      </c>
      <c r="N461" s="202" t="s">
        <v>78</v>
      </c>
      <c r="O461" s="202" t="s">
        <v>78</v>
      </c>
      <c r="P461" s="202" t="s">
        <v>78</v>
      </c>
    </row>
    <row r="462" spans="1:16" s="23" customFormat="1" ht="18" customHeight="1">
      <c r="A462" s="323"/>
      <c r="B462" s="321"/>
      <c r="C462" s="323"/>
      <c r="D462" s="203">
        <v>2</v>
      </c>
      <c r="E462" s="201">
        <v>21700</v>
      </c>
      <c r="F462" s="202" t="s">
        <v>78</v>
      </c>
      <c r="G462" s="202" t="s">
        <v>78</v>
      </c>
      <c r="H462" s="202" t="s">
        <v>78</v>
      </c>
      <c r="I462" s="201">
        <f t="shared" ref="I462" si="554">E462*150%</f>
        <v>32550</v>
      </c>
      <c r="J462" s="202" t="s">
        <v>78</v>
      </c>
      <c r="K462" s="202" t="s">
        <v>78</v>
      </c>
      <c r="L462" s="202" t="s">
        <v>78</v>
      </c>
      <c r="M462" s="201">
        <f t="shared" ref="M462" si="555">E462*200%</f>
        <v>43400</v>
      </c>
      <c r="N462" s="202" t="s">
        <v>78</v>
      </c>
      <c r="O462" s="202" t="s">
        <v>78</v>
      </c>
      <c r="P462" s="202" t="s">
        <v>78</v>
      </c>
    </row>
    <row r="463" spans="1:16" s="23" customFormat="1" ht="17.25" customHeight="1">
      <c r="A463" s="322">
        <v>20</v>
      </c>
      <c r="B463" s="320" t="s">
        <v>339</v>
      </c>
      <c r="C463" s="322">
        <v>550700</v>
      </c>
      <c r="D463" s="203">
        <v>1</v>
      </c>
      <c r="E463" s="103">
        <v>26360</v>
      </c>
      <c r="F463" s="202" t="s">
        <v>78</v>
      </c>
      <c r="G463" s="202" t="s">
        <v>78</v>
      </c>
      <c r="H463" s="202" t="s">
        <v>78</v>
      </c>
      <c r="I463" s="201">
        <f>E463*150%</f>
        <v>39540</v>
      </c>
      <c r="J463" s="202" t="s">
        <v>78</v>
      </c>
      <c r="K463" s="202" t="s">
        <v>78</v>
      </c>
      <c r="L463" s="202" t="s">
        <v>78</v>
      </c>
      <c r="M463" s="201">
        <f>E463*200%</f>
        <v>52720</v>
      </c>
      <c r="N463" s="202" t="s">
        <v>78</v>
      </c>
      <c r="O463" s="202" t="s">
        <v>78</v>
      </c>
      <c r="P463" s="202" t="s">
        <v>78</v>
      </c>
    </row>
    <row r="464" spans="1:16" s="23" customFormat="1" ht="13.5" customHeight="1">
      <c r="A464" s="323"/>
      <c r="B464" s="321"/>
      <c r="C464" s="323"/>
      <c r="D464" s="203">
        <v>2</v>
      </c>
      <c r="E464" s="201">
        <v>21700</v>
      </c>
      <c r="F464" s="202" t="s">
        <v>78</v>
      </c>
      <c r="G464" s="202" t="s">
        <v>78</v>
      </c>
      <c r="H464" s="202" t="s">
        <v>78</v>
      </c>
      <c r="I464" s="201">
        <f t="shared" ref="I464" si="556">E464*150%</f>
        <v>32550</v>
      </c>
      <c r="J464" s="202" t="s">
        <v>78</v>
      </c>
      <c r="K464" s="202" t="s">
        <v>78</v>
      </c>
      <c r="L464" s="202" t="s">
        <v>78</v>
      </c>
      <c r="M464" s="201">
        <f t="shared" ref="M464" si="557">E464*200%</f>
        <v>43400</v>
      </c>
      <c r="N464" s="202" t="s">
        <v>78</v>
      </c>
      <c r="O464" s="202" t="s">
        <v>78</v>
      </c>
      <c r="P464" s="202" t="s">
        <v>78</v>
      </c>
    </row>
    <row r="465" spans="1:16" s="23" customFormat="1">
      <c r="A465" s="280">
        <v>21</v>
      </c>
      <c r="B465" s="281" t="s">
        <v>193</v>
      </c>
      <c r="C465" s="280">
        <v>570700</v>
      </c>
      <c r="D465" s="203">
        <v>1</v>
      </c>
      <c r="E465" s="103">
        <v>26360</v>
      </c>
      <c r="F465" s="202" t="s">
        <v>78</v>
      </c>
      <c r="G465" s="202" t="s">
        <v>78</v>
      </c>
      <c r="H465" s="202" t="s">
        <v>78</v>
      </c>
      <c r="I465" s="201">
        <f>E465*150%</f>
        <v>39540</v>
      </c>
      <c r="J465" s="202" t="s">
        <v>78</v>
      </c>
      <c r="K465" s="202" t="s">
        <v>78</v>
      </c>
      <c r="L465" s="202" t="s">
        <v>78</v>
      </c>
      <c r="M465" s="201">
        <f>E465*200%</f>
        <v>52720</v>
      </c>
      <c r="N465" s="202" t="s">
        <v>78</v>
      </c>
      <c r="O465" s="202" t="s">
        <v>78</v>
      </c>
      <c r="P465" s="202" t="s">
        <v>78</v>
      </c>
    </row>
    <row r="466" spans="1:16" s="23" customFormat="1">
      <c r="A466" s="280">
        <v>22</v>
      </c>
      <c r="B466" s="281" t="s">
        <v>124</v>
      </c>
      <c r="C466" s="280">
        <v>600200</v>
      </c>
      <c r="D466" s="203">
        <v>1</v>
      </c>
      <c r="E466" s="103">
        <v>26360</v>
      </c>
      <c r="F466" s="202" t="s">
        <v>78</v>
      </c>
      <c r="G466" s="202" t="s">
        <v>78</v>
      </c>
      <c r="H466" s="202" t="s">
        <v>78</v>
      </c>
      <c r="I466" s="201">
        <f>E466*150%</f>
        <v>39540</v>
      </c>
      <c r="J466" s="202" t="s">
        <v>78</v>
      </c>
      <c r="K466" s="202" t="s">
        <v>78</v>
      </c>
      <c r="L466" s="202" t="s">
        <v>78</v>
      </c>
      <c r="M466" s="201">
        <f>E466*200%</f>
        <v>52720</v>
      </c>
      <c r="N466" s="202" t="s">
        <v>78</v>
      </c>
      <c r="O466" s="202" t="s">
        <v>78</v>
      </c>
      <c r="P466" s="202" t="s">
        <v>78</v>
      </c>
    </row>
    <row r="467" spans="1:16" s="23" customFormat="1" ht="24.75" customHeight="1">
      <c r="A467" s="280">
        <v>23</v>
      </c>
      <c r="B467" s="281" t="s">
        <v>350</v>
      </c>
      <c r="C467" s="280">
        <v>640200</v>
      </c>
      <c r="D467" s="203">
        <v>1</v>
      </c>
      <c r="E467" s="103">
        <v>30314</v>
      </c>
      <c r="F467" s="202" t="s">
        <v>78</v>
      </c>
      <c r="G467" s="202" t="s">
        <v>78</v>
      </c>
      <c r="H467" s="202" t="s">
        <v>78</v>
      </c>
      <c r="I467" s="201">
        <f>E467*150%</f>
        <v>45471</v>
      </c>
      <c r="J467" s="202" t="s">
        <v>78</v>
      </c>
      <c r="K467" s="202" t="s">
        <v>78</v>
      </c>
      <c r="L467" s="202" t="s">
        <v>78</v>
      </c>
      <c r="M467" s="201">
        <f>E467*200%</f>
        <v>60628</v>
      </c>
      <c r="N467" s="202" t="s">
        <v>78</v>
      </c>
      <c r="O467" s="202" t="s">
        <v>78</v>
      </c>
      <c r="P467" s="202" t="s">
        <v>78</v>
      </c>
    </row>
    <row r="468" spans="1:16" s="23" customFormat="1" ht="41.25" customHeight="1">
      <c r="A468" s="280">
        <v>24</v>
      </c>
      <c r="B468" s="281" t="s">
        <v>344</v>
      </c>
      <c r="C468" s="280">
        <v>710100</v>
      </c>
      <c r="D468" s="203">
        <v>1</v>
      </c>
      <c r="E468" s="103">
        <v>31632</v>
      </c>
      <c r="F468" s="202" t="s">
        <v>78</v>
      </c>
      <c r="G468" s="202" t="s">
        <v>78</v>
      </c>
      <c r="H468" s="202" t="s">
        <v>78</v>
      </c>
      <c r="I468" s="201">
        <f>E468*150%</f>
        <v>47448</v>
      </c>
      <c r="J468" s="202" t="s">
        <v>78</v>
      </c>
      <c r="K468" s="202" t="s">
        <v>78</v>
      </c>
      <c r="L468" s="202" t="s">
        <v>78</v>
      </c>
      <c r="M468" s="201">
        <f>E468*200%</f>
        <v>63264</v>
      </c>
      <c r="N468" s="202" t="s">
        <v>78</v>
      </c>
      <c r="O468" s="202" t="s">
        <v>78</v>
      </c>
      <c r="P468" s="202" t="s">
        <v>78</v>
      </c>
    </row>
    <row r="469" spans="1:16" s="23" customFormat="1" ht="23.25" customHeight="1">
      <c r="A469" s="322">
        <v>25</v>
      </c>
      <c r="B469" s="320" t="s">
        <v>345</v>
      </c>
      <c r="C469" s="322">
        <v>710200</v>
      </c>
      <c r="D469" s="203">
        <v>1</v>
      </c>
      <c r="E469" s="103">
        <v>31632</v>
      </c>
      <c r="F469" s="202" t="s">
        <v>78</v>
      </c>
      <c r="G469" s="202" t="s">
        <v>78</v>
      </c>
      <c r="H469" s="202" t="s">
        <v>78</v>
      </c>
      <c r="I469" s="201">
        <f>E469*150%</f>
        <v>47448</v>
      </c>
      <c r="J469" s="202" t="s">
        <v>78</v>
      </c>
      <c r="K469" s="202" t="s">
        <v>78</v>
      </c>
      <c r="L469" s="202" t="s">
        <v>78</v>
      </c>
      <c r="M469" s="201">
        <f>E469*200%</f>
        <v>63264</v>
      </c>
      <c r="N469" s="202" t="s">
        <v>78</v>
      </c>
      <c r="O469" s="202" t="s">
        <v>78</v>
      </c>
      <c r="P469" s="202" t="s">
        <v>78</v>
      </c>
    </row>
    <row r="470" spans="1:16" s="23" customFormat="1" ht="32.25" customHeight="1">
      <c r="A470" s="323"/>
      <c r="B470" s="321"/>
      <c r="C470" s="323"/>
      <c r="D470" s="203">
        <v>2</v>
      </c>
      <c r="E470" s="201">
        <v>21700</v>
      </c>
      <c r="F470" s="202" t="s">
        <v>78</v>
      </c>
      <c r="G470" s="202" t="s">
        <v>78</v>
      </c>
      <c r="H470" s="202" t="s">
        <v>78</v>
      </c>
      <c r="I470" s="201">
        <f t="shared" ref="I470" si="558">E470*150%</f>
        <v>32550</v>
      </c>
      <c r="J470" s="202" t="s">
        <v>78</v>
      </c>
      <c r="K470" s="202" t="s">
        <v>78</v>
      </c>
      <c r="L470" s="202" t="s">
        <v>78</v>
      </c>
      <c r="M470" s="201">
        <f t="shared" ref="M470" si="559">E470*200%</f>
        <v>43400</v>
      </c>
      <c r="N470" s="202" t="s">
        <v>78</v>
      </c>
      <c r="O470" s="202" t="s">
        <v>78</v>
      </c>
      <c r="P470" s="202" t="s">
        <v>78</v>
      </c>
    </row>
    <row r="471" spans="1:16" s="23" customFormat="1" ht="12.75" customHeight="1">
      <c r="A471" s="322">
        <v>26</v>
      </c>
      <c r="B471" s="320" t="s">
        <v>351</v>
      </c>
      <c r="C471" s="322">
        <v>710300</v>
      </c>
      <c r="D471" s="203">
        <v>1</v>
      </c>
      <c r="E471" s="103">
        <v>31632</v>
      </c>
      <c r="F471" s="202" t="s">
        <v>78</v>
      </c>
      <c r="G471" s="202" t="s">
        <v>78</v>
      </c>
      <c r="H471" s="202" t="s">
        <v>78</v>
      </c>
      <c r="I471" s="201">
        <f>E471*150%</f>
        <v>47448</v>
      </c>
      <c r="J471" s="202" t="s">
        <v>78</v>
      </c>
      <c r="K471" s="202" t="s">
        <v>78</v>
      </c>
      <c r="L471" s="202" t="s">
        <v>78</v>
      </c>
      <c r="M471" s="201">
        <f>E471*200%</f>
        <v>63264</v>
      </c>
      <c r="N471" s="202" t="s">
        <v>78</v>
      </c>
      <c r="O471" s="202" t="s">
        <v>78</v>
      </c>
      <c r="P471" s="202" t="s">
        <v>78</v>
      </c>
    </row>
    <row r="472" spans="1:16" s="23" customFormat="1" ht="12.75" customHeight="1">
      <c r="A472" s="323"/>
      <c r="B472" s="321"/>
      <c r="C472" s="323"/>
      <c r="D472" s="203">
        <v>2</v>
      </c>
      <c r="E472" s="201">
        <v>21700</v>
      </c>
      <c r="F472" s="202" t="s">
        <v>78</v>
      </c>
      <c r="G472" s="202" t="s">
        <v>78</v>
      </c>
      <c r="H472" s="202" t="s">
        <v>78</v>
      </c>
      <c r="I472" s="201">
        <f t="shared" ref="I472" si="560">E472*150%</f>
        <v>32550</v>
      </c>
      <c r="J472" s="202" t="s">
        <v>78</v>
      </c>
      <c r="K472" s="202" t="s">
        <v>78</v>
      </c>
      <c r="L472" s="202" t="s">
        <v>78</v>
      </c>
      <c r="M472" s="201">
        <f t="shared" ref="M472" si="561">E472*200%</f>
        <v>43400</v>
      </c>
      <c r="N472" s="202" t="s">
        <v>78</v>
      </c>
      <c r="O472" s="202" t="s">
        <v>78</v>
      </c>
      <c r="P472" s="202" t="s">
        <v>78</v>
      </c>
    </row>
    <row r="473" spans="1:16" ht="12.75" customHeight="1">
      <c r="A473" s="328" t="s">
        <v>417</v>
      </c>
      <c r="B473" s="329"/>
      <c r="C473" s="329"/>
      <c r="D473" s="330"/>
      <c r="E473" s="330"/>
      <c r="F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1"/>
    </row>
    <row r="474" spans="1:16" s="23" customFormat="1">
      <c r="A474" s="114">
        <v>27</v>
      </c>
      <c r="B474" s="223" t="s">
        <v>415</v>
      </c>
      <c r="C474" s="224"/>
      <c r="D474" s="230">
        <v>1</v>
      </c>
      <c r="E474" s="224" t="s">
        <v>78</v>
      </c>
      <c r="F474" s="229" t="s">
        <v>78</v>
      </c>
      <c r="G474" s="105">
        <v>20000</v>
      </c>
      <c r="H474" s="229" t="s">
        <v>78</v>
      </c>
      <c r="I474" s="224" t="s">
        <v>78</v>
      </c>
      <c r="J474" s="229" t="s">
        <v>78</v>
      </c>
      <c r="K474" s="229">
        <f>G474*150%</f>
        <v>30000</v>
      </c>
      <c r="L474" s="229" t="s">
        <v>78</v>
      </c>
      <c r="M474" s="224" t="s">
        <v>78</v>
      </c>
      <c r="N474" s="229" t="s">
        <v>78</v>
      </c>
      <c r="O474" s="229">
        <f>G474*200%</f>
        <v>40000</v>
      </c>
      <c r="P474" s="229" t="s">
        <v>78</v>
      </c>
    </row>
    <row r="475" spans="1:16" ht="14.25" customHeight="1">
      <c r="A475" s="339" t="s">
        <v>419</v>
      </c>
      <c r="B475" s="339"/>
      <c r="C475" s="339"/>
      <c r="D475" s="339"/>
      <c r="E475" s="339"/>
      <c r="F475" s="339"/>
      <c r="G475" s="339"/>
      <c r="H475" s="339"/>
      <c r="I475" s="339"/>
      <c r="J475" s="339"/>
      <c r="K475" s="339"/>
      <c r="L475" s="339"/>
      <c r="M475" s="339"/>
      <c r="N475" s="339"/>
      <c r="O475" s="339"/>
      <c r="P475" s="339"/>
    </row>
    <row r="476" spans="1:16" ht="12.75" customHeight="1">
      <c r="A476" s="328" t="s">
        <v>109</v>
      </c>
      <c r="B476" s="425"/>
      <c r="C476" s="425"/>
      <c r="D476" s="330"/>
      <c r="E476" s="330"/>
      <c r="F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1"/>
    </row>
    <row r="477" spans="1:16" s="23" customFormat="1">
      <c r="A477" s="335">
        <v>1</v>
      </c>
      <c r="B477" s="334" t="s">
        <v>127</v>
      </c>
      <c r="C477" s="333" t="s">
        <v>161</v>
      </c>
      <c r="D477" s="36">
        <v>1</v>
      </c>
      <c r="E477" s="103">
        <v>29000</v>
      </c>
      <c r="F477" s="160" t="s">
        <v>78</v>
      </c>
      <c r="G477" s="160" t="s">
        <v>78</v>
      </c>
      <c r="H477" s="160" t="s">
        <v>78</v>
      </c>
      <c r="I477" s="160">
        <f>E477*150%</f>
        <v>43500</v>
      </c>
      <c r="J477" s="160" t="s">
        <v>78</v>
      </c>
      <c r="K477" s="160" t="s">
        <v>78</v>
      </c>
      <c r="L477" s="160" t="s">
        <v>78</v>
      </c>
      <c r="M477" s="160">
        <f>E477*200%</f>
        <v>58000</v>
      </c>
      <c r="N477" s="160" t="s">
        <v>78</v>
      </c>
      <c r="O477" s="160" t="s">
        <v>78</v>
      </c>
      <c r="P477" s="160" t="s">
        <v>78</v>
      </c>
    </row>
    <row r="478" spans="1:16" s="23" customFormat="1">
      <c r="A478" s="335"/>
      <c r="B478" s="334"/>
      <c r="C478" s="333"/>
      <c r="D478" s="36">
        <v>2</v>
      </c>
      <c r="E478" s="160">
        <v>27700</v>
      </c>
      <c r="F478" s="160" t="s">
        <v>78</v>
      </c>
      <c r="G478" s="160" t="s">
        <v>78</v>
      </c>
      <c r="H478" s="160" t="s">
        <v>78</v>
      </c>
      <c r="I478" s="160">
        <f>E478*150%</f>
        <v>41550</v>
      </c>
      <c r="J478" s="160" t="s">
        <v>78</v>
      </c>
      <c r="K478" s="160" t="s">
        <v>78</v>
      </c>
      <c r="L478" s="160" t="s">
        <v>78</v>
      </c>
      <c r="M478" s="160">
        <f>E478*200%</f>
        <v>55400</v>
      </c>
      <c r="N478" s="160" t="s">
        <v>78</v>
      </c>
      <c r="O478" s="160" t="s">
        <v>78</v>
      </c>
      <c r="P478" s="160" t="s">
        <v>78</v>
      </c>
    </row>
    <row r="479" spans="1:16" s="23" customFormat="1">
      <c r="A479" s="335"/>
      <c r="B479" s="334"/>
      <c r="C479" s="333"/>
      <c r="D479" s="36">
        <v>3</v>
      </c>
      <c r="E479" s="160">
        <v>25400</v>
      </c>
      <c r="F479" s="160" t="s">
        <v>78</v>
      </c>
      <c r="G479" s="160" t="s">
        <v>78</v>
      </c>
      <c r="H479" s="160" t="s">
        <v>78</v>
      </c>
      <c r="I479" s="160">
        <f>E479*150%</f>
        <v>38100</v>
      </c>
      <c r="J479" s="160" t="s">
        <v>78</v>
      </c>
      <c r="K479" s="160" t="s">
        <v>78</v>
      </c>
      <c r="L479" s="160" t="s">
        <v>78</v>
      </c>
      <c r="M479" s="160">
        <f>E479*200%</f>
        <v>50800</v>
      </c>
      <c r="N479" s="160" t="s">
        <v>78</v>
      </c>
      <c r="O479" s="160" t="s">
        <v>78</v>
      </c>
      <c r="P479" s="160" t="s">
        <v>78</v>
      </c>
    </row>
    <row r="480" spans="1:16" s="23" customFormat="1">
      <c r="A480" s="335"/>
      <c r="B480" s="334"/>
      <c r="C480" s="333"/>
      <c r="D480" s="36">
        <v>4</v>
      </c>
      <c r="E480" s="160">
        <v>23000</v>
      </c>
      <c r="F480" s="160" t="s">
        <v>78</v>
      </c>
      <c r="G480" s="160" t="s">
        <v>78</v>
      </c>
      <c r="H480" s="160" t="s">
        <v>78</v>
      </c>
      <c r="I480" s="160">
        <f>E480*150%</f>
        <v>34500</v>
      </c>
      <c r="J480" s="160" t="s">
        <v>78</v>
      </c>
      <c r="K480" s="160" t="s">
        <v>78</v>
      </c>
      <c r="L480" s="160" t="s">
        <v>78</v>
      </c>
      <c r="M480" s="160">
        <f>E480*200%</f>
        <v>46000</v>
      </c>
      <c r="N480" s="160" t="s">
        <v>78</v>
      </c>
      <c r="O480" s="160" t="s">
        <v>78</v>
      </c>
      <c r="P480" s="160" t="s">
        <v>78</v>
      </c>
    </row>
    <row r="481" spans="1:16" s="23" customFormat="1">
      <c r="A481" s="322">
        <v>2</v>
      </c>
      <c r="B481" s="320" t="s">
        <v>44</v>
      </c>
      <c r="C481" s="337" t="s">
        <v>160</v>
      </c>
      <c r="D481" s="37">
        <v>1</v>
      </c>
      <c r="E481" s="103">
        <v>25000</v>
      </c>
      <c r="F481" s="160" t="s">
        <v>78</v>
      </c>
      <c r="G481" s="160" t="s">
        <v>78</v>
      </c>
      <c r="H481" s="160" t="s">
        <v>78</v>
      </c>
      <c r="I481" s="160">
        <f t="shared" ref="I481" si="562">E481*150%</f>
        <v>37500</v>
      </c>
      <c r="J481" s="160" t="s">
        <v>78</v>
      </c>
      <c r="K481" s="160" t="s">
        <v>78</v>
      </c>
      <c r="L481" s="160" t="s">
        <v>78</v>
      </c>
      <c r="M481" s="160">
        <f t="shared" ref="M481" si="563">E481*200%</f>
        <v>50000</v>
      </c>
      <c r="N481" s="160" t="s">
        <v>78</v>
      </c>
      <c r="O481" s="160" t="s">
        <v>78</v>
      </c>
      <c r="P481" s="160" t="s">
        <v>78</v>
      </c>
    </row>
    <row r="482" spans="1:16" s="23" customFormat="1">
      <c r="A482" s="332"/>
      <c r="B482" s="336"/>
      <c r="C482" s="338"/>
      <c r="D482" s="37">
        <v>2</v>
      </c>
      <c r="E482" s="160">
        <v>24200</v>
      </c>
      <c r="F482" s="160" t="s">
        <v>78</v>
      </c>
      <c r="G482" s="160" t="s">
        <v>78</v>
      </c>
      <c r="H482" s="160" t="s">
        <v>78</v>
      </c>
      <c r="I482" s="160">
        <f t="shared" ref="I482" si="564">E482*150%</f>
        <v>36300</v>
      </c>
      <c r="J482" s="160" t="s">
        <v>78</v>
      </c>
      <c r="K482" s="160" t="s">
        <v>78</v>
      </c>
      <c r="L482" s="160" t="s">
        <v>78</v>
      </c>
      <c r="M482" s="160">
        <f t="shared" ref="M482" si="565">E482*200%</f>
        <v>48400</v>
      </c>
      <c r="N482" s="160" t="s">
        <v>78</v>
      </c>
      <c r="O482" s="160" t="s">
        <v>78</v>
      </c>
      <c r="P482" s="160" t="s">
        <v>78</v>
      </c>
    </row>
    <row r="483" spans="1:16" s="23" customFormat="1">
      <c r="A483" s="332"/>
      <c r="B483" s="336"/>
      <c r="C483" s="338"/>
      <c r="D483" s="37">
        <v>3</v>
      </c>
      <c r="E483" s="160">
        <v>21800</v>
      </c>
      <c r="F483" s="160" t="s">
        <v>78</v>
      </c>
      <c r="G483" s="160" t="s">
        <v>78</v>
      </c>
      <c r="H483" s="160" t="s">
        <v>78</v>
      </c>
      <c r="I483" s="160">
        <f t="shared" ref="I483" si="566">E483*150%</f>
        <v>32700</v>
      </c>
      <c r="J483" s="160" t="s">
        <v>78</v>
      </c>
      <c r="K483" s="160" t="s">
        <v>78</v>
      </c>
      <c r="L483" s="160" t="s">
        <v>78</v>
      </c>
      <c r="M483" s="160">
        <f t="shared" ref="M483" si="567">E483*200%</f>
        <v>43600</v>
      </c>
      <c r="N483" s="160" t="s">
        <v>78</v>
      </c>
      <c r="O483" s="160" t="s">
        <v>78</v>
      </c>
      <c r="P483" s="160" t="s">
        <v>78</v>
      </c>
    </row>
    <row r="484" spans="1:16" s="23" customFormat="1">
      <c r="A484" s="332"/>
      <c r="B484" s="336"/>
      <c r="C484" s="338"/>
      <c r="D484" s="37">
        <v>4</v>
      </c>
      <c r="E484" s="160">
        <v>19300</v>
      </c>
      <c r="F484" s="160" t="s">
        <v>78</v>
      </c>
      <c r="G484" s="160" t="s">
        <v>78</v>
      </c>
      <c r="H484" s="160" t="s">
        <v>78</v>
      </c>
      <c r="I484" s="160">
        <f t="shared" ref="I484:I544" si="568">E484*150%</f>
        <v>28950</v>
      </c>
      <c r="J484" s="160" t="s">
        <v>78</v>
      </c>
      <c r="K484" s="160" t="s">
        <v>78</v>
      </c>
      <c r="L484" s="160" t="s">
        <v>78</v>
      </c>
      <c r="M484" s="160">
        <f t="shared" ref="M484:M544" si="569">E484*200%</f>
        <v>38600</v>
      </c>
      <c r="N484" s="160" t="s">
        <v>78</v>
      </c>
      <c r="O484" s="160" t="s">
        <v>78</v>
      </c>
      <c r="P484" s="160" t="s">
        <v>78</v>
      </c>
    </row>
    <row r="485" spans="1:16" s="23" customFormat="1">
      <c r="A485" s="335">
        <v>3</v>
      </c>
      <c r="B485" s="334" t="s">
        <v>83</v>
      </c>
      <c r="C485" s="333" t="s">
        <v>216</v>
      </c>
      <c r="D485" s="36">
        <v>1</v>
      </c>
      <c r="E485" s="103">
        <v>29000</v>
      </c>
      <c r="F485" s="160" t="s">
        <v>78</v>
      </c>
      <c r="G485" s="160" t="s">
        <v>78</v>
      </c>
      <c r="H485" s="160" t="s">
        <v>78</v>
      </c>
      <c r="I485" s="160">
        <f>E485*150%</f>
        <v>43500</v>
      </c>
      <c r="J485" s="160" t="s">
        <v>78</v>
      </c>
      <c r="K485" s="160" t="s">
        <v>78</v>
      </c>
      <c r="L485" s="160" t="s">
        <v>78</v>
      </c>
      <c r="M485" s="160">
        <f>E485*200%</f>
        <v>58000</v>
      </c>
      <c r="N485" s="160" t="s">
        <v>78</v>
      </c>
      <c r="O485" s="160" t="s">
        <v>78</v>
      </c>
      <c r="P485" s="160" t="s">
        <v>78</v>
      </c>
    </row>
    <row r="486" spans="1:16" s="23" customFormat="1">
      <c r="A486" s="335"/>
      <c r="B486" s="334"/>
      <c r="C486" s="333"/>
      <c r="D486" s="36">
        <v>2</v>
      </c>
      <c r="E486" s="160">
        <v>27700</v>
      </c>
      <c r="F486" s="160" t="s">
        <v>78</v>
      </c>
      <c r="G486" s="160" t="s">
        <v>78</v>
      </c>
      <c r="H486" s="160" t="s">
        <v>78</v>
      </c>
      <c r="I486" s="160">
        <f t="shared" ref="I486" si="570">E486*150%</f>
        <v>41550</v>
      </c>
      <c r="J486" s="160" t="s">
        <v>78</v>
      </c>
      <c r="K486" s="160" t="s">
        <v>78</v>
      </c>
      <c r="L486" s="160" t="s">
        <v>78</v>
      </c>
      <c r="M486" s="160">
        <f t="shared" ref="M486" si="571">E486*200%</f>
        <v>55400</v>
      </c>
      <c r="N486" s="160" t="s">
        <v>78</v>
      </c>
      <c r="O486" s="160" t="s">
        <v>78</v>
      </c>
      <c r="P486" s="160" t="s">
        <v>78</v>
      </c>
    </row>
    <row r="487" spans="1:16" s="23" customFormat="1">
      <c r="A487" s="335"/>
      <c r="B487" s="334"/>
      <c r="C487" s="333"/>
      <c r="D487" s="36">
        <v>3</v>
      </c>
      <c r="E487" s="160">
        <v>23000</v>
      </c>
      <c r="F487" s="160" t="s">
        <v>78</v>
      </c>
      <c r="G487" s="160" t="s">
        <v>78</v>
      </c>
      <c r="H487" s="160" t="s">
        <v>78</v>
      </c>
      <c r="I487" s="160">
        <f t="shared" ref="I487" si="572">E487*150%</f>
        <v>34500</v>
      </c>
      <c r="J487" s="160" t="s">
        <v>78</v>
      </c>
      <c r="K487" s="160" t="s">
        <v>78</v>
      </c>
      <c r="L487" s="160" t="s">
        <v>78</v>
      </c>
      <c r="M487" s="160">
        <f t="shared" ref="M487" si="573">E487*200%</f>
        <v>46000</v>
      </c>
      <c r="N487" s="160" t="s">
        <v>78</v>
      </c>
      <c r="O487" s="160" t="s">
        <v>78</v>
      </c>
      <c r="P487" s="160" t="s">
        <v>78</v>
      </c>
    </row>
    <row r="488" spans="1:16" s="23" customFormat="1">
      <c r="A488" s="335"/>
      <c r="B488" s="334"/>
      <c r="C488" s="333"/>
      <c r="D488" s="36">
        <v>4</v>
      </c>
      <c r="E488" s="160">
        <v>20200</v>
      </c>
      <c r="F488" s="160" t="s">
        <v>78</v>
      </c>
      <c r="G488" s="160" t="s">
        <v>78</v>
      </c>
      <c r="H488" s="160" t="s">
        <v>78</v>
      </c>
      <c r="I488" s="160">
        <f t="shared" si="568"/>
        <v>30300</v>
      </c>
      <c r="J488" s="160" t="s">
        <v>78</v>
      </c>
      <c r="K488" s="160" t="s">
        <v>78</v>
      </c>
      <c r="L488" s="160" t="s">
        <v>78</v>
      </c>
      <c r="M488" s="160">
        <f t="shared" si="569"/>
        <v>40400</v>
      </c>
      <c r="N488" s="160" t="s">
        <v>78</v>
      </c>
      <c r="O488" s="160" t="s">
        <v>78</v>
      </c>
      <c r="P488" s="160" t="s">
        <v>78</v>
      </c>
    </row>
    <row r="489" spans="1:16" s="23" customFormat="1">
      <c r="A489" s="322">
        <v>4</v>
      </c>
      <c r="B489" s="320" t="s">
        <v>70</v>
      </c>
      <c r="C489" s="337" t="s">
        <v>162</v>
      </c>
      <c r="D489" s="37">
        <v>1</v>
      </c>
      <c r="E489" s="103">
        <v>25000</v>
      </c>
      <c r="F489" s="160" t="s">
        <v>78</v>
      </c>
      <c r="G489" s="160" t="s">
        <v>78</v>
      </c>
      <c r="H489" s="160" t="s">
        <v>78</v>
      </c>
      <c r="I489" s="160">
        <f t="shared" ref="I489" si="574">E489*150%</f>
        <v>37500</v>
      </c>
      <c r="J489" s="160" t="s">
        <v>78</v>
      </c>
      <c r="K489" s="160" t="s">
        <v>78</v>
      </c>
      <c r="L489" s="160" t="s">
        <v>78</v>
      </c>
      <c r="M489" s="160">
        <f t="shared" ref="M489" si="575">E489*200%</f>
        <v>50000</v>
      </c>
      <c r="N489" s="160" t="s">
        <v>78</v>
      </c>
      <c r="O489" s="160" t="s">
        <v>78</v>
      </c>
      <c r="P489" s="160" t="s">
        <v>78</v>
      </c>
    </row>
    <row r="490" spans="1:16" s="23" customFormat="1">
      <c r="A490" s="332"/>
      <c r="B490" s="336"/>
      <c r="C490" s="338"/>
      <c r="D490" s="37">
        <v>2</v>
      </c>
      <c r="E490" s="160">
        <v>23200</v>
      </c>
      <c r="F490" s="160" t="s">
        <v>78</v>
      </c>
      <c r="G490" s="160" t="s">
        <v>78</v>
      </c>
      <c r="H490" s="160" t="s">
        <v>78</v>
      </c>
      <c r="I490" s="160">
        <f t="shared" ref="I490" si="576">E490*150%</f>
        <v>34800</v>
      </c>
      <c r="J490" s="160" t="s">
        <v>78</v>
      </c>
      <c r="K490" s="160" t="s">
        <v>78</v>
      </c>
      <c r="L490" s="160" t="s">
        <v>78</v>
      </c>
      <c r="M490" s="160">
        <f t="shared" ref="M490" si="577">E490*200%</f>
        <v>46400</v>
      </c>
      <c r="N490" s="160" t="s">
        <v>78</v>
      </c>
      <c r="O490" s="160" t="s">
        <v>78</v>
      </c>
      <c r="P490" s="160" t="s">
        <v>78</v>
      </c>
    </row>
    <row r="491" spans="1:16" s="23" customFormat="1">
      <c r="A491" s="332"/>
      <c r="B491" s="336"/>
      <c r="C491" s="338"/>
      <c r="D491" s="37">
        <v>3</v>
      </c>
      <c r="E491" s="160">
        <v>21800</v>
      </c>
      <c r="F491" s="160" t="s">
        <v>78</v>
      </c>
      <c r="G491" s="160" t="s">
        <v>78</v>
      </c>
      <c r="H491" s="160" t="s">
        <v>78</v>
      </c>
      <c r="I491" s="160">
        <f t="shared" ref="I491" si="578">E491*150%</f>
        <v>32700</v>
      </c>
      <c r="J491" s="160" t="s">
        <v>78</v>
      </c>
      <c r="K491" s="160" t="s">
        <v>78</v>
      </c>
      <c r="L491" s="160" t="s">
        <v>78</v>
      </c>
      <c r="M491" s="160">
        <f t="shared" ref="M491" si="579">E491*200%</f>
        <v>43600</v>
      </c>
      <c r="N491" s="160" t="s">
        <v>78</v>
      </c>
      <c r="O491" s="160" t="s">
        <v>78</v>
      </c>
      <c r="P491" s="160" t="s">
        <v>78</v>
      </c>
    </row>
    <row r="492" spans="1:16" s="23" customFormat="1">
      <c r="A492" s="332"/>
      <c r="B492" s="336"/>
      <c r="C492" s="338"/>
      <c r="D492" s="37">
        <v>4</v>
      </c>
      <c r="E492" s="160">
        <v>20200</v>
      </c>
      <c r="F492" s="160" t="s">
        <v>78</v>
      </c>
      <c r="G492" s="160" t="s">
        <v>78</v>
      </c>
      <c r="H492" s="160" t="s">
        <v>78</v>
      </c>
      <c r="I492" s="160">
        <f t="shared" si="568"/>
        <v>30300</v>
      </c>
      <c r="J492" s="160" t="s">
        <v>78</v>
      </c>
      <c r="K492" s="160" t="s">
        <v>78</v>
      </c>
      <c r="L492" s="160" t="s">
        <v>78</v>
      </c>
      <c r="M492" s="160">
        <f t="shared" si="569"/>
        <v>40400</v>
      </c>
      <c r="N492" s="160" t="s">
        <v>78</v>
      </c>
      <c r="O492" s="160" t="s">
        <v>78</v>
      </c>
      <c r="P492" s="160" t="s">
        <v>78</v>
      </c>
    </row>
    <row r="493" spans="1:16" s="23" customFormat="1">
      <c r="A493" s="335">
        <v>5</v>
      </c>
      <c r="B493" s="334" t="s">
        <v>128</v>
      </c>
      <c r="C493" s="333" t="s">
        <v>163</v>
      </c>
      <c r="D493" s="36">
        <v>1</v>
      </c>
      <c r="E493" s="103">
        <v>21000</v>
      </c>
      <c r="F493" s="160" t="s">
        <v>78</v>
      </c>
      <c r="G493" s="160" t="s">
        <v>78</v>
      </c>
      <c r="H493" s="160" t="s">
        <v>78</v>
      </c>
      <c r="I493" s="160">
        <f t="shared" ref="I493" si="580">E493*150%</f>
        <v>31500</v>
      </c>
      <c r="J493" s="160" t="s">
        <v>78</v>
      </c>
      <c r="K493" s="160" t="s">
        <v>78</v>
      </c>
      <c r="L493" s="160" t="s">
        <v>78</v>
      </c>
      <c r="M493" s="160">
        <f t="shared" ref="M493" si="581">E493*200%</f>
        <v>42000</v>
      </c>
      <c r="N493" s="160" t="s">
        <v>78</v>
      </c>
      <c r="O493" s="160" t="s">
        <v>78</v>
      </c>
      <c r="P493" s="160" t="s">
        <v>78</v>
      </c>
    </row>
    <row r="494" spans="1:16" s="23" customFormat="1">
      <c r="A494" s="335"/>
      <c r="B494" s="334"/>
      <c r="C494" s="333"/>
      <c r="D494" s="36">
        <v>2</v>
      </c>
      <c r="E494" s="160">
        <v>20400</v>
      </c>
      <c r="F494" s="160" t="s">
        <v>78</v>
      </c>
      <c r="G494" s="160" t="s">
        <v>78</v>
      </c>
      <c r="H494" s="160" t="s">
        <v>78</v>
      </c>
      <c r="I494" s="160">
        <f t="shared" ref="I494" si="582">E494*150%</f>
        <v>30600</v>
      </c>
      <c r="J494" s="160" t="s">
        <v>78</v>
      </c>
      <c r="K494" s="160" t="s">
        <v>78</v>
      </c>
      <c r="L494" s="160" t="s">
        <v>78</v>
      </c>
      <c r="M494" s="160">
        <f t="shared" ref="M494" si="583">E494*200%</f>
        <v>40800</v>
      </c>
      <c r="N494" s="160" t="s">
        <v>78</v>
      </c>
      <c r="O494" s="160" t="s">
        <v>78</v>
      </c>
      <c r="P494" s="160" t="s">
        <v>78</v>
      </c>
    </row>
    <row r="495" spans="1:16" s="23" customFormat="1">
      <c r="A495" s="335"/>
      <c r="B495" s="334"/>
      <c r="C495" s="333"/>
      <c r="D495" s="36">
        <v>3</v>
      </c>
      <c r="E495" s="160">
        <v>19000</v>
      </c>
      <c r="F495" s="160" t="s">
        <v>78</v>
      </c>
      <c r="G495" s="160" t="s">
        <v>78</v>
      </c>
      <c r="H495" s="160" t="s">
        <v>78</v>
      </c>
      <c r="I495" s="160">
        <f t="shared" ref="I495" si="584">E495*150%</f>
        <v>28500</v>
      </c>
      <c r="J495" s="160" t="s">
        <v>78</v>
      </c>
      <c r="K495" s="160" t="s">
        <v>78</v>
      </c>
      <c r="L495" s="160" t="s">
        <v>78</v>
      </c>
      <c r="M495" s="160">
        <f t="shared" ref="M495" si="585">E495*200%</f>
        <v>38000</v>
      </c>
      <c r="N495" s="160" t="s">
        <v>78</v>
      </c>
      <c r="O495" s="160" t="s">
        <v>78</v>
      </c>
      <c r="P495" s="160" t="s">
        <v>78</v>
      </c>
    </row>
    <row r="496" spans="1:16" s="23" customFormat="1">
      <c r="A496" s="335"/>
      <c r="B496" s="334"/>
      <c r="C496" s="333"/>
      <c r="D496" s="36">
        <v>4</v>
      </c>
      <c r="E496" s="160">
        <v>19000</v>
      </c>
      <c r="F496" s="160" t="s">
        <v>78</v>
      </c>
      <c r="G496" s="160" t="s">
        <v>78</v>
      </c>
      <c r="H496" s="160" t="s">
        <v>78</v>
      </c>
      <c r="I496" s="160">
        <f t="shared" si="568"/>
        <v>28500</v>
      </c>
      <c r="J496" s="160" t="s">
        <v>78</v>
      </c>
      <c r="K496" s="160" t="s">
        <v>78</v>
      </c>
      <c r="L496" s="160" t="s">
        <v>78</v>
      </c>
      <c r="M496" s="160">
        <f t="shared" si="569"/>
        <v>38000</v>
      </c>
      <c r="N496" s="160" t="s">
        <v>78</v>
      </c>
      <c r="O496" s="160" t="s">
        <v>78</v>
      </c>
      <c r="P496" s="160" t="s">
        <v>78</v>
      </c>
    </row>
    <row r="497" spans="1:16" s="23" customFormat="1">
      <c r="A497" s="322">
        <v>6</v>
      </c>
      <c r="B497" s="320" t="s">
        <v>72</v>
      </c>
      <c r="C497" s="337" t="s">
        <v>164</v>
      </c>
      <c r="D497" s="37">
        <v>1</v>
      </c>
      <c r="E497" s="103">
        <v>29000</v>
      </c>
      <c r="F497" s="160" t="s">
        <v>78</v>
      </c>
      <c r="G497" s="160" t="s">
        <v>78</v>
      </c>
      <c r="H497" s="277" t="s">
        <v>78</v>
      </c>
      <c r="I497" s="160">
        <f>E497*150%</f>
        <v>43500</v>
      </c>
      <c r="J497" s="160" t="s">
        <v>78</v>
      </c>
      <c r="K497" s="160" t="s">
        <v>78</v>
      </c>
      <c r="L497" s="277" t="s">
        <v>78</v>
      </c>
      <c r="M497" s="160">
        <f>E497*200%</f>
        <v>58000</v>
      </c>
      <c r="N497" s="160" t="s">
        <v>78</v>
      </c>
      <c r="O497" s="160" t="s">
        <v>78</v>
      </c>
      <c r="P497" s="277" t="s">
        <v>78</v>
      </c>
    </row>
    <row r="498" spans="1:16" s="23" customFormat="1">
      <c r="A498" s="332"/>
      <c r="B498" s="336"/>
      <c r="C498" s="338"/>
      <c r="D498" s="37">
        <v>2</v>
      </c>
      <c r="E498" s="160">
        <v>27700</v>
      </c>
      <c r="F498" s="160" t="s">
        <v>78</v>
      </c>
      <c r="G498" s="160" t="s">
        <v>78</v>
      </c>
      <c r="H498" s="277" t="s">
        <v>78</v>
      </c>
      <c r="I498" s="160">
        <f t="shared" ref="I498" si="586">E498*150%</f>
        <v>41550</v>
      </c>
      <c r="J498" s="160" t="s">
        <v>78</v>
      </c>
      <c r="K498" s="160" t="s">
        <v>78</v>
      </c>
      <c r="L498" s="277" t="s">
        <v>78</v>
      </c>
      <c r="M498" s="160">
        <f t="shared" ref="M498" si="587">E498*200%</f>
        <v>55400</v>
      </c>
      <c r="N498" s="160" t="s">
        <v>78</v>
      </c>
      <c r="O498" s="160" t="s">
        <v>78</v>
      </c>
      <c r="P498" s="277" t="s">
        <v>78</v>
      </c>
    </row>
    <row r="499" spans="1:16" s="23" customFormat="1">
      <c r="A499" s="332"/>
      <c r="B499" s="336"/>
      <c r="C499" s="338"/>
      <c r="D499" s="37">
        <v>3</v>
      </c>
      <c r="E499" s="160">
        <v>23000</v>
      </c>
      <c r="F499" s="160" t="s">
        <v>78</v>
      </c>
      <c r="G499" s="160" t="s">
        <v>78</v>
      </c>
      <c r="H499" s="277" t="s">
        <v>78</v>
      </c>
      <c r="I499" s="160">
        <f t="shared" ref="I499" si="588">E499*150%</f>
        <v>34500</v>
      </c>
      <c r="J499" s="160" t="s">
        <v>78</v>
      </c>
      <c r="K499" s="160" t="s">
        <v>78</v>
      </c>
      <c r="L499" s="277" t="s">
        <v>78</v>
      </c>
      <c r="M499" s="160">
        <f t="shared" ref="M499" si="589">E499*200%</f>
        <v>46000</v>
      </c>
      <c r="N499" s="160" t="s">
        <v>78</v>
      </c>
      <c r="O499" s="160" t="s">
        <v>78</v>
      </c>
      <c r="P499" s="277" t="s">
        <v>78</v>
      </c>
    </row>
    <row r="500" spans="1:16" s="23" customFormat="1">
      <c r="A500" s="332"/>
      <c r="B500" s="336"/>
      <c r="C500" s="338"/>
      <c r="D500" s="37">
        <v>4</v>
      </c>
      <c r="E500" s="160">
        <v>20200</v>
      </c>
      <c r="F500" s="160" t="s">
        <v>78</v>
      </c>
      <c r="G500" s="160" t="s">
        <v>78</v>
      </c>
      <c r="H500" s="277" t="s">
        <v>78</v>
      </c>
      <c r="I500" s="160">
        <f t="shared" si="568"/>
        <v>30300</v>
      </c>
      <c r="J500" s="160" t="s">
        <v>78</v>
      </c>
      <c r="K500" s="160" t="s">
        <v>78</v>
      </c>
      <c r="L500" s="277" t="s">
        <v>78</v>
      </c>
      <c r="M500" s="160">
        <f t="shared" si="569"/>
        <v>40400</v>
      </c>
      <c r="N500" s="160" t="s">
        <v>78</v>
      </c>
      <c r="O500" s="160" t="s">
        <v>78</v>
      </c>
      <c r="P500" s="277" t="s">
        <v>78</v>
      </c>
    </row>
    <row r="501" spans="1:16" ht="12.75" customHeight="1">
      <c r="A501" s="328" t="s">
        <v>155</v>
      </c>
      <c r="B501" s="330"/>
      <c r="C501" s="330"/>
      <c r="D501" s="330"/>
      <c r="E501" s="330"/>
      <c r="F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1"/>
    </row>
    <row r="502" spans="1:16" s="23" customFormat="1">
      <c r="A502" s="335">
        <v>7</v>
      </c>
      <c r="B502" s="334" t="s">
        <v>127</v>
      </c>
      <c r="C502" s="333" t="s">
        <v>161</v>
      </c>
      <c r="D502" s="36">
        <v>1</v>
      </c>
      <c r="E502" s="103">
        <v>28000</v>
      </c>
      <c r="F502" s="160" t="s">
        <v>78</v>
      </c>
      <c r="G502" s="160" t="s">
        <v>78</v>
      </c>
      <c r="H502" s="160" t="s">
        <v>78</v>
      </c>
      <c r="I502" s="160">
        <f>E502*150%</f>
        <v>42000</v>
      </c>
      <c r="J502" s="160" t="s">
        <v>78</v>
      </c>
      <c r="K502" s="160" t="s">
        <v>78</v>
      </c>
      <c r="L502" s="160" t="s">
        <v>78</v>
      </c>
      <c r="M502" s="160">
        <f>E502*200%</f>
        <v>56000</v>
      </c>
      <c r="N502" s="160" t="s">
        <v>78</v>
      </c>
      <c r="O502" s="160" t="s">
        <v>78</v>
      </c>
      <c r="P502" s="160" t="s">
        <v>78</v>
      </c>
    </row>
    <row r="503" spans="1:16" s="23" customFormat="1">
      <c r="A503" s="335"/>
      <c r="B503" s="334"/>
      <c r="C503" s="333"/>
      <c r="D503" s="36">
        <v>2</v>
      </c>
      <c r="E503" s="160">
        <v>26700</v>
      </c>
      <c r="F503" s="160" t="s">
        <v>78</v>
      </c>
      <c r="G503" s="160" t="s">
        <v>78</v>
      </c>
      <c r="H503" s="160" t="s">
        <v>78</v>
      </c>
      <c r="I503" s="160">
        <f t="shared" ref="I503" si="590">E503*150%</f>
        <v>40050</v>
      </c>
      <c r="J503" s="160" t="s">
        <v>78</v>
      </c>
      <c r="K503" s="160" t="s">
        <v>78</v>
      </c>
      <c r="L503" s="160" t="s">
        <v>78</v>
      </c>
      <c r="M503" s="160">
        <f t="shared" ref="M503" si="591">E503*200%</f>
        <v>53400</v>
      </c>
      <c r="N503" s="160" t="s">
        <v>78</v>
      </c>
      <c r="O503" s="160" t="s">
        <v>78</v>
      </c>
      <c r="P503" s="160" t="s">
        <v>78</v>
      </c>
    </row>
    <row r="504" spans="1:16" s="23" customFormat="1">
      <c r="A504" s="335"/>
      <c r="B504" s="334"/>
      <c r="C504" s="333"/>
      <c r="D504" s="36">
        <v>3</v>
      </c>
      <c r="E504" s="160">
        <v>24200</v>
      </c>
      <c r="F504" s="160" t="s">
        <v>78</v>
      </c>
      <c r="G504" s="160" t="s">
        <v>78</v>
      </c>
      <c r="H504" s="160" t="s">
        <v>78</v>
      </c>
      <c r="I504" s="160">
        <f t="shared" ref="I504" si="592">E504*150%</f>
        <v>36300</v>
      </c>
      <c r="J504" s="160" t="s">
        <v>78</v>
      </c>
      <c r="K504" s="160" t="s">
        <v>78</v>
      </c>
      <c r="L504" s="160" t="s">
        <v>78</v>
      </c>
      <c r="M504" s="160">
        <f t="shared" ref="M504" si="593">E504*200%</f>
        <v>48400</v>
      </c>
      <c r="N504" s="160" t="s">
        <v>78</v>
      </c>
      <c r="O504" s="160" t="s">
        <v>78</v>
      </c>
      <c r="P504" s="160" t="s">
        <v>78</v>
      </c>
    </row>
    <row r="505" spans="1:16" s="23" customFormat="1">
      <c r="A505" s="335"/>
      <c r="B505" s="334"/>
      <c r="C505" s="333"/>
      <c r="D505" s="36">
        <v>4</v>
      </c>
      <c r="E505" s="160">
        <v>22100</v>
      </c>
      <c r="F505" s="160" t="s">
        <v>78</v>
      </c>
      <c r="G505" s="160" t="s">
        <v>78</v>
      </c>
      <c r="H505" s="160" t="s">
        <v>78</v>
      </c>
      <c r="I505" s="160">
        <f t="shared" si="568"/>
        <v>33150</v>
      </c>
      <c r="J505" s="160" t="s">
        <v>78</v>
      </c>
      <c r="K505" s="160" t="s">
        <v>78</v>
      </c>
      <c r="L505" s="160" t="s">
        <v>78</v>
      </c>
      <c r="M505" s="160">
        <f t="shared" si="569"/>
        <v>44200</v>
      </c>
      <c r="N505" s="160" t="s">
        <v>78</v>
      </c>
      <c r="O505" s="160" t="s">
        <v>78</v>
      </c>
      <c r="P505" s="160" t="s">
        <v>78</v>
      </c>
    </row>
    <row r="506" spans="1:16" s="23" customFormat="1">
      <c r="A506" s="322">
        <v>8</v>
      </c>
      <c r="B506" s="320" t="s">
        <v>44</v>
      </c>
      <c r="C506" s="337" t="s">
        <v>160</v>
      </c>
      <c r="D506" s="37">
        <v>1</v>
      </c>
      <c r="E506" s="103">
        <v>24000</v>
      </c>
      <c r="F506" s="160" t="s">
        <v>78</v>
      </c>
      <c r="G506" s="160" t="s">
        <v>78</v>
      </c>
      <c r="H506" s="160" t="s">
        <v>78</v>
      </c>
      <c r="I506" s="160">
        <f t="shared" ref="I506" si="594">E506*150%</f>
        <v>36000</v>
      </c>
      <c r="J506" s="160" t="s">
        <v>78</v>
      </c>
      <c r="K506" s="160" t="s">
        <v>78</v>
      </c>
      <c r="L506" s="160" t="s">
        <v>78</v>
      </c>
      <c r="M506" s="160">
        <f t="shared" ref="M506" si="595">E506*200%</f>
        <v>48000</v>
      </c>
      <c r="N506" s="160" t="s">
        <v>78</v>
      </c>
      <c r="O506" s="160" t="s">
        <v>78</v>
      </c>
      <c r="P506" s="160" t="s">
        <v>78</v>
      </c>
    </row>
    <row r="507" spans="1:16" s="23" customFormat="1">
      <c r="A507" s="332"/>
      <c r="B507" s="336"/>
      <c r="C507" s="338"/>
      <c r="D507" s="37">
        <v>2</v>
      </c>
      <c r="E507" s="160">
        <v>23200</v>
      </c>
      <c r="F507" s="160" t="s">
        <v>78</v>
      </c>
      <c r="G507" s="160" t="s">
        <v>78</v>
      </c>
      <c r="H507" s="160" t="s">
        <v>78</v>
      </c>
      <c r="I507" s="160">
        <f t="shared" ref="I507" si="596">E507*150%</f>
        <v>34800</v>
      </c>
      <c r="J507" s="160" t="s">
        <v>78</v>
      </c>
      <c r="K507" s="160" t="s">
        <v>78</v>
      </c>
      <c r="L507" s="160" t="s">
        <v>78</v>
      </c>
      <c r="M507" s="160">
        <f t="shared" ref="M507" si="597">E507*200%</f>
        <v>46400</v>
      </c>
      <c r="N507" s="160" t="s">
        <v>78</v>
      </c>
      <c r="O507" s="160" t="s">
        <v>78</v>
      </c>
      <c r="P507" s="160" t="s">
        <v>78</v>
      </c>
    </row>
    <row r="508" spans="1:16" s="23" customFormat="1">
      <c r="A508" s="332"/>
      <c r="B508" s="336"/>
      <c r="C508" s="338"/>
      <c r="D508" s="37">
        <v>3</v>
      </c>
      <c r="E508" s="160">
        <v>20400</v>
      </c>
      <c r="F508" s="160" t="s">
        <v>78</v>
      </c>
      <c r="G508" s="160" t="s">
        <v>78</v>
      </c>
      <c r="H508" s="160" t="s">
        <v>78</v>
      </c>
      <c r="I508" s="160">
        <f t="shared" ref="I508" si="598">E508*150%</f>
        <v>30600</v>
      </c>
      <c r="J508" s="160" t="s">
        <v>78</v>
      </c>
      <c r="K508" s="160" t="s">
        <v>78</v>
      </c>
      <c r="L508" s="160" t="s">
        <v>78</v>
      </c>
      <c r="M508" s="160">
        <f t="shared" ref="M508" si="599">E508*200%</f>
        <v>40800</v>
      </c>
      <c r="N508" s="160" t="s">
        <v>78</v>
      </c>
      <c r="O508" s="160" t="s">
        <v>78</v>
      </c>
      <c r="P508" s="160" t="s">
        <v>78</v>
      </c>
    </row>
    <row r="509" spans="1:16" s="23" customFormat="1">
      <c r="A509" s="332"/>
      <c r="B509" s="336"/>
      <c r="C509" s="338"/>
      <c r="D509" s="37">
        <v>4</v>
      </c>
      <c r="E509" s="160">
        <v>18400</v>
      </c>
      <c r="F509" s="160" t="s">
        <v>78</v>
      </c>
      <c r="G509" s="160" t="s">
        <v>78</v>
      </c>
      <c r="H509" s="160" t="s">
        <v>78</v>
      </c>
      <c r="I509" s="160">
        <f t="shared" si="568"/>
        <v>27600</v>
      </c>
      <c r="J509" s="160" t="s">
        <v>78</v>
      </c>
      <c r="K509" s="160" t="s">
        <v>78</v>
      </c>
      <c r="L509" s="160" t="s">
        <v>78</v>
      </c>
      <c r="M509" s="160">
        <f t="shared" si="569"/>
        <v>36800</v>
      </c>
      <c r="N509" s="160" t="s">
        <v>78</v>
      </c>
      <c r="O509" s="160" t="s">
        <v>78</v>
      </c>
      <c r="P509" s="160" t="s">
        <v>78</v>
      </c>
    </row>
    <row r="510" spans="1:16" s="23" customFormat="1">
      <c r="A510" s="335">
        <v>9</v>
      </c>
      <c r="B510" s="334" t="s">
        <v>83</v>
      </c>
      <c r="C510" s="333" t="s">
        <v>216</v>
      </c>
      <c r="D510" s="36">
        <v>1</v>
      </c>
      <c r="E510" s="103">
        <v>28000</v>
      </c>
      <c r="F510" s="160" t="s">
        <v>78</v>
      </c>
      <c r="G510" s="160" t="s">
        <v>78</v>
      </c>
      <c r="H510" s="160" t="s">
        <v>78</v>
      </c>
      <c r="I510" s="160">
        <f>E510*150%</f>
        <v>42000</v>
      </c>
      <c r="J510" s="160" t="s">
        <v>78</v>
      </c>
      <c r="K510" s="160" t="s">
        <v>78</v>
      </c>
      <c r="L510" s="160" t="s">
        <v>78</v>
      </c>
      <c r="M510" s="160">
        <f>E510*200%</f>
        <v>56000</v>
      </c>
      <c r="N510" s="160" t="s">
        <v>78</v>
      </c>
      <c r="O510" s="160" t="s">
        <v>78</v>
      </c>
      <c r="P510" s="160" t="s">
        <v>78</v>
      </c>
    </row>
    <row r="511" spans="1:16" s="23" customFormat="1">
      <c r="A511" s="335"/>
      <c r="B511" s="334"/>
      <c r="C511" s="333"/>
      <c r="D511" s="36">
        <v>2</v>
      </c>
      <c r="E511" s="160">
        <v>26000</v>
      </c>
      <c r="F511" s="160" t="s">
        <v>78</v>
      </c>
      <c r="G511" s="160" t="s">
        <v>78</v>
      </c>
      <c r="H511" s="160" t="s">
        <v>78</v>
      </c>
      <c r="I511" s="160">
        <f t="shared" ref="I511" si="600">E511*150%</f>
        <v>39000</v>
      </c>
      <c r="J511" s="160" t="s">
        <v>78</v>
      </c>
      <c r="K511" s="160" t="s">
        <v>78</v>
      </c>
      <c r="L511" s="160" t="s">
        <v>78</v>
      </c>
      <c r="M511" s="160">
        <f t="shared" ref="M511" si="601">E511*200%</f>
        <v>52000</v>
      </c>
      <c r="N511" s="160" t="s">
        <v>78</v>
      </c>
      <c r="O511" s="160" t="s">
        <v>78</v>
      </c>
      <c r="P511" s="160" t="s">
        <v>78</v>
      </c>
    </row>
    <row r="512" spans="1:16" s="23" customFormat="1">
      <c r="A512" s="335"/>
      <c r="B512" s="334"/>
      <c r="C512" s="333"/>
      <c r="D512" s="36">
        <v>3</v>
      </c>
      <c r="E512" s="160">
        <v>22900</v>
      </c>
      <c r="F512" s="160" t="s">
        <v>78</v>
      </c>
      <c r="G512" s="160" t="s">
        <v>78</v>
      </c>
      <c r="H512" s="160" t="s">
        <v>78</v>
      </c>
      <c r="I512" s="160">
        <f t="shared" ref="I512" si="602">E512*150%</f>
        <v>34350</v>
      </c>
      <c r="J512" s="160" t="s">
        <v>78</v>
      </c>
      <c r="K512" s="160" t="s">
        <v>78</v>
      </c>
      <c r="L512" s="160" t="s">
        <v>78</v>
      </c>
      <c r="M512" s="160">
        <f t="shared" ref="M512" si="603">E512*200%</f>
        <v>45800</v>
      </c>
      <c r="N512" s="160" t="s">
        <v>78</v>
      </c>
      <c r="O512" s="160" t="s">
        <v>78</v>
      </c>
      <c r="P512" s="160" t="s">
        <v>78</v>
      </c>
    </row>
    <row r="513" spans="1:16" s="23" customFormat="1">
      <c r="A513" s="335"/>
      <c r="B513" s="334"/>
      <c r="C513" s="333"/>
      <c r="D513" s="36">
        <v>4</v>
      </c>
      <c r="E513" s="160">
        <v>18500</v>
      </c>
      <c r="F513" s="160" t="s">
        <v>78</v>
      </c>
      <c r="G513" s="160" t="s">
        <v>78</v>
      </c>
      <c r="H513" s="160" t="s">
        <v>78</v>
      </c>
      <c r="I513" s="160">
        <f t="shared" si="568"/>
        <v>27750</v>
      </c>
      <c r="J513" s="160" t="s">
        <v>78</v>
      </c>
      <c r="K513" s="160" t="s">
        <v>78</v>
      </c>
      <c r="L513" s="160" t="s">
        <v>78</v>
      </c>
      <c r="M513" s="160">
        <f t="shared" si="569"/>
        <v>37000</v>
      </c>
      <c r="N513" s="160" t="s">
        <v>78</v>
      </c>
      <c r="O513" s="160" t="s">
        <v>78</v>
      </c>
      <c r="P513" s="160" t="s">
        <v>78</v>
      </c>
    </row>
    <row r="514" spans="1:16" s="23" customFormat="1">
      <c r="A514" s="322">
        <v>10</v>
      </c>
      <c r="B514" s="320" t="s">
        <v>128</v>
      </c>
      <c r="C514" s="337" t="s">
        <v>163</v>
      </c>
      <c r="D514" s="37">
        <v>1</v>
      </c>
      <c r="E514" s="103">
        <v>20000</v>
      </c>
      <c r="F514" s="160" t="s">
        <v>78</v>
      </c>
      <c r="G514" s="160" t="s">
        <v>78</v>
      </c>
      <c r="H514" s="160" t="s">
        <v>78</v>
      </c>
      <c r="I514" s="160">
        <f t="shared" ref="I514" si="604">E514*150%</f>
        <v>30000</v>
      </c>
      <c r="J514" s="160" t="s">
        <v>78</v>
      </c>
      <c r="K514" s="160" t="s">
        <v>78</v>
      </c>
      <c r="L514" s="160" t="s">
        <v>78</v>
      </c>
      <c r="M514" s="160">
        <f t="shared" ref="M514" si="605">E514*200%</f>
        <v>40000</v>
      </c>
      <c r="N514" s="160" t="s">
        <v>78</v>
      </c>
      <c r="O514" s="160" t="s">
        <v>78</v>
      </c>
      <c r="P514" s="160" t="s">
        <v>78</v>
      </c>
    </row>
    <row r="515" spans="1:16" s="23" customFormat="1">
      <c r="A515" s="332"/>
      <c r="B515" s="336"/>
      <c r="C515" s="338"/>
      <c r="D515" s="37">
        <v>2</v>
      </c>
      <c r="E515" s="160">
        <v>19400</v>
      </c>
      <c r="F515" s="160" t="s">
        <v>78</v>
      </c>
      <c r="G515" s="160" t="s">
        <v>78</v>
      </c>
      <c r="H515" s="160" t="s">
        <v>78</v>
      </c>
      <c r="I515" s="160">
        <f t="shared" ref="I515" si="606">E515*150%</f>
        <v>29100</v>
      </c>
      <c r="J515" s="160" t="s">
        <v>78</v>
      </c>
      <c r="K515" s="160" t="s">
        <v>78</v>
      </c>
      <c r="L515" s="160" t="s">
        <v>78</v>
      </c>
      <c r="M515" s="160">
        <f t="shared" ref="M515" si="607">E515*200%</f>
        <v>38800</v>
      </c>
      <c r="N515" s="160" t="s">
        <v>78</v>
      </c>
      <c r="O515" s="160" t="s">
        <v>78</v>
      </c>
      <c r="P515" s="160" t="s">
        <v>78</v>
      </c>
    </row>
    <row r="516" spans="1:16" s="23" customFormat="1">
      <c r="A516" s="332"/>
      <c r="B516" s="336"/>
      <c r="C516" s="338"/>
      <c r="D516" s="37">
        <v>3</v>
      </c>
      <c r="E516" s="160">
        <v>18300</v>
      </c>
      <c r="F516" s="160" t="s">
        <v>78</v>
      </c>
      <c r="G516" s="160" t="s">
        <v>78</v>
      </c>
      <c r="H516" s="160" t="s">
        <v>78</v>
      </c>
      <c r="I516" s="160">
        <f t="shared" ref="I516" si="608">E516*150%</f>
        <v>27450</v>
      </c>
      <c r="J516" s="160" t="s">
        <v>78</v>
      </c>
      <c r="K516" s="160" t="s">
        <v>78</v>
      </c>
      <c r="L516" s="160" t="s">
        <v>78</v>
      </c>
      <c r="M516" s="160">
        <f t="shared" ref="M516" si="609">E516*200%</f>
        <v>36600</v>
      </c>
      <c r="N516" s="160" t="s">
        <v>78</v>
      </c>
      <c r="O516" s="160" t="s">
        <v>78</v>
      </c>
      <c r="P516" s="160" t="s">
        <v>78</v>
      </c>
    </row>
    <row r="517" spans="1:16" s="23" customFormat="1">
      <c r="A517" s="332"/>
      <c r="B517" s="336"/>
      <c r="C517" s="338"/>
      <c r="D517" s="37">
        <v>4</v>
      </c>
      <c r="E517" s="160">
        <v>18300</v>
      </c>
      <c r="F517" s="160" t="s">
        <v>78</v>
      </c>
      <c r="G517" s="160" t="s">
        <v>78</v>
      </c>
      <c r="H517" s="160" t="s">
        <v>78</v>
      </c>
      <c r="I517" s="160">
        <f t="shared" si="568"/>
        <v>27450</v>
      </c>
      <c r="J517" s="160" t="s">
        <v>78</v>
      </c>
      <c r="K517" s="160" t="s">
        <v>78</v>
      </c>
      <c r="L517" s="160" t="s">
        <v>78</v>
      </c>
      <c r="M517" s="160">
        <f t="shared" si="569"/>
        <v>36600</v>
      </c>
      <c r="N517" s="160" t="s">
        <v>78</v>
      </c>
      <c r="O517" s="160" t="s">
        <v>78</v>
      </c>
      <c r="P517" s="160" t="s">
        <v>78</v>
      </c>
    </row>
    <row r="518" spans="1:16" s="23" customFormat="1">
      <c r="A518" s="335">
        <v>11</v>
      </c>
      <c r="B518" s="334" t="s">
        <v>72</v>
      </c>
      <c r="C518" s="333" t="s">
        <v>164</v>
      </c>
      <c r="D518" s="36">
        <v>1</v>
      </c>
      <c r="E518" s="103">
        <v>28000</v>
      </c>
      <c r="F518" s="160" t="s">
        <v>78</v>
      </c>
      <c r="G518" s="160" t="s">
        <v>78</v>
      </c>
      <c r="H518" s="160" t="s">
        <v>78</v>
      </c>
      <c r="I518" s="160">
        <f>E518*150%</f>
        <v>42000</v>
      </c>
      <c r="J518" s="160" t="s">
        <v>78</v>
      </c>
      <c r="K518" s="160" t="s">
        <v>78</v>
      </c>
      <c r="L518" s="160" t="s">
        <v>78</v>
      </c>
      <c r="M518" s="160">
        <f>E518*200%</f>
        <v>56000</v>
      </c>
      <c r="N518" s="160" t="s">
        <v>78</v>
      </c>
      <c r="O518" s="160" t="s">
        <v>78</v>
      </c>
      <c r="P518" s="160" t="s">
        <v>78</v>
      </c>
    </row>
    <row r="519" spans="1:16" s="23" customFormat="1">
      <c r="A519" s="335"/>
      <c r="B519" s="334"/>
      <c r="C519" s="333"/>
      <c r="D519" s="36">
        <v>2</v>
      </c>
      <c r="E519" s="160">
        <v>26700</v>
      </c>
      <c r="F519" s="160" t="s">
        <v>78</v>
      </c>
      <c r="G519" s="160" t="s">
        <v>78</v>
      </c>
      <c r="H519" s="160" t="s">
        <v>78</v>
      </c>
      <c r="I519" s="160">
        <f t="shared" ref="I519" si="610">E519*150%</f>
        <v>40050</v>
      </c>
      <c r="J519" s="160" t="s">
        <v>78</v>
      </c>
      <c r="K519" s="160" t="s">
        <v>78</v>
      </c>
      <c r="L519" s="160" t="s">
        <v>78</v>
      </c>
      <c r="M519" s="160">
        <f t="shared" ref="M519" si="611">E519*200%</f>
        <v>53400</v>
      </c>
      <c r="N519" s="160" t="s">
        <v>78</v>
      </c>
      <c r="O519" s="160" t="s">
        <v>78</v>
      </c>
      <c r="P519" s="160" t="s">
        <v>78</v>
      </c>
    </row>
    <row r="520" spans="1:16" s="23" customFormat="1">
      <c r="A520" s="335"/>
      <c r="B520" s="334"/>
      <c r="C520" s="333"/>
      <c r="D520" s="36">
        <v>3</v>
      </c>
      <c r="E520" s="160">
        <v>23600</v>
      </c>
      <c r="F520" s="160" t="s">
        <v>78</v>
      </c>
      <c r="G520" s="160" t="s">
        <v>78</v>
      </c>
      <c r="H520" s="160" t="s">
        <v>78</v>
      </c>
      <c r="I520" s="160">
        <f t="shared" ref="I520" si="612">E520*150%</f>
        <v>35400</v>
      </c>
      <c r="J520" s="160" t="s">
        <v>78</v>
      </c>
      <c r="K520" s="160" t="s">
        <v>78</v>
      </c>
      <c r="L520" s="160" t="s">
        <v>78</v>
      </c>
      <c r="M520" s="160">
        <f t="shared" ref="M520" si="613">E520*200%</f>
        <v>47200</v>
      </c>
      <c r="N520" s="160" t="s">
        <v>78</v>
      </c>
      <c r="O520" s="160" t="s">
        <v>78</v>
      </c>
      <c r="P520" s="160" t="s">
        <v>78</v>
      </c>
    </row>
    <row r="521" spans="1:16" s="23" customFormat="1">
      <c r="A521" s="335"/>
      <c r="B521" s="334"/>
      <c r="C521" s="333"/>
      <c r="D521" s="36">
        <v>4</v>
      </c>
      <c r="E521" s="160">
        <v>19000</v>
      </c>
      <c r="F521" s="160" t="s">
        <v>78</v>
      </c>
      <c r="G521" s="160" t="s">
        <v>78</v>
      </c>
      <c r="H521" s="160" t="s">
        <v>78</v>
      </c>
      <c r="I521" s="160">
        <f t="shared" si="568"/>
        <v>28500</v>
      </c>
      <c r="J521" s="160" t="s">
        <v>78</v>
      </c>
      <c r="K521" s="160" t="s">
        <v>78</v>
      </c>
      <c r="L521" s="160" t="s">
        <v>78</v>
      </c>
      <c r="M521" s="160">
        <f t="shared" si="569"/>
        <v>38000</v>
      </c>
      <c r="N521" s="160" t="s">
        <v>78</v>
      </c>
      <c r="O521" s="160" t="s">
        <v>78</v>
      </c>
      <c r="P521" s="160" t="s">
        <v>78</v>
      </c>
    </row>
    <row r="522" spans="1:16" s="23" customFormat="1" ht="12.75" customHeight="1">
      <c r="A522" s="400" t="s">
        <v>47</v>
      </c>
      <c r="B522" s="326"/>
      <c r="C522" s="326"/>
      <c r="D522" s="326"/>
      <c r="E522" s="326"/>
      <c r="F522" s="326"/>
      <c r="G522" s="326"/>
      <c r="H522" s="326"/>
      <c r="I522" s="326"/>
      <c r="J522" s="326"/>
      <c r="K522" s="326"/>
      <c r="L522" s="326"/>
      <c r="M522" s="326"/>
      <c r="N522" s="326"/>
      <c r="O522" s="326"/>
      <c r="P522" s="327"/>
    </row>
    <row r="523" spans="1:16" s="23" customFormat="1">
      <c r="A523" s="335">
        <v>12</v>
      </c>
      <c r="B523" s="334" t="s">
        <v>84</v>
      </c>
      <c r="C523" s="333" t="s">
        <v>168</v>
      </c>
      <c r="D523" s="36">
        <v>1</v>
      </c>
      <c r="E523" s="103">
        <v>18000</v>
      </c>
      <c r="F523" s="160" t="s">
        <v>78</v>
      </c>
      <c r="G523" s="160" t="s">
        <v>78</v>
      </c>
      <c r="H523" s="160" t="s">
        <v>78</v>
      </c>
      <c r="I523" s="160">
        <f t="shared" ref="I523" si="614">E523*150%</f>
        <v>27000</v>
      </c>
      <c r="J523" s="160" t="s">
        <v>78</v>
      </c>
      <c r="K523" s="160" t="s">
        <v>78</v>
      </c>
      <c r="L523" s="160" t="s">
        <v>78</v>
      </c>
      <c r="M523" s="160">
        <f t="shared" ref="M523" si="615">E523*200%</f>
        <v>36000</v>
      </c>
      <c r="N523" s="160" t="s">
        <v>78</v>
      </c>
      <c r="O523" s="160" t="s">
        <v>78</v>
      </c>
      <c r="P523" s="160" t="s">
        <v>78</v>
      </c>
    </row>
    <row r="524" spans="1:16" s="23" customFormat="1">
      <c r="A524" s="335"/>
      <c r="B524" s="334"/>
      <c r="C524" s="333"/>
      <c r="D524" s="36">
        <v>2</v>
      </c>
      <c r="E524" s="160">
        <v>18500</v>
      </c>
      <c r="F524" s="160" t="s">
        <v>78</v>
      </c>
      <c r="G524" s="160" t="s">
        <v>78</v>
      </c>
      <c r="H524" s="160" t="s">
        <v>78</v>
      </c>
      <c r="I524" s="160">
        <f t="shared" ref="I524" si="616">E524*150%</f>
        <v>27750</v>
      </c>
      <c r="J524" s="160" t="s">
        <v>78</v>
      </c>
      <c r="K524" s="160" t="s">
        <v>78</v>
      </c>
      <c r="L524" s="160" t="s">
        <v>78</v>
      </c>
      <c r="M524" s="160">
        <f t="shared" ref="M524" si="617">E524*200%</f>
        <v>37000</v>
      </c>
      <c r="N524" s="160" t="s">
        <v>78</v>
      </c>
      <c r="O524" s="160" t="s">
        <v>78</v>
      </c>
      <c r="P524" s="160" t="s">
        <v>78</v>
      </c>
    </row>
    <row r="525" spans="1:16" s="23" customFormat="1">
      <c r="A525" s="335"/>
      <c r="B525" s="334"/>
      <c r="C525" s="333"/>
      <c r="D525" s="36">
        <v>3</v>
      </c>
      <c r="E525" s="160">
        <v>18100</v>
      </c>
      <c r="F525" s="160" t="s">
        <v>78</v>
      </c>
      <c r="G525" s="160" t="s">
        <v>78</v>
      </c>
      <c r="H525" s="160" t="s">
        <v>78</v>
      </c>
      <c r="I525" s="160">
        <f t="shared" ref="I525" si="618">E525*150%</f>
        <v>27150</v>
      </c>
      <c r="J525" s="160" t="s">
        <v>78</v>
      </c>
      <c r="K525" s="160" t="s">
        <v>78</v>
      </c>
      <c r="L525" s="160" t="s">
        <v>78</v>
      </c>
      <c r="M525" s="160">
        <f t="shared" ref="M525" si="619">E525*200%</f>
        <v>36200</v>
      </c>
      <c r="N525" s="160" t="s">
        <v>78</v>
      </c>
      <c r="O525" s="160" t="s">
        <v>78</v>
      </c>
      <c r="P525" s="160" t="s">
        <v>78</v>
      </c>
    </row>
    <row r="526" spans="1:16" s="23" customFormat="1">
      <c r="A526" s="322">
        <v>13</v>
      </c>
      <c r="B526" s="320" t="s">
        <v>43</v>
      </c>
      <c r="C526" s="337" t="s">
        <v>167</v>
      </c>
      <c r="D526" s="37">
        <v>1</v>
      </c>
      <c r="E526" s="105">
        <v>18000</v>
      </c>
      <c r="F526" s="160" t="s">
        <v>78</v>
      </c>
      <c r="G526" s="160" t="s">
        <v>78</v>
      </c>
      <c r="H526" s="160" t="s">
        <v>78</v>
      </c>
      <c r="I526" s="160">
        <f t="shared" ref="I526" si="620">E526*150%</f>
        <v>27000</v>
      </c>
      <c r="J526" s="160" t="s">
        <v>78</v>
      </c>
      <c r="K526" s="160" t="s">
        <v>78</v>
      </c>
      <c r="L526" s="160" t="s">
        <v>78</v>
      </c>
      <c r="M526" s="160">
        <f t="shared" ref="M526" si="621">E526*200%</f>
        <v>36000</v>
      </c>
      <c r="N526" s="160" t="s">
        <v>78</v>
      </c>
      <c r="O526" s="160" t="s">
        <v>78</v>
      </c>
      <c r="P526" s="160" t="s">
        <v>78</v>
      </c>
    </row>
    <row r="527" spans="1:16" s="23" customFormat="1">
      <c r="A527" s="332"/>
      <c r="B527" s="336"/>
      <c r="C527" s="338"/>
      <c r="D527" s="37">
        <v>2</v>
      </c>
      <c r="E527" s="167">
        <v>18500</v>
      </c>
      <c r="F527" s="160" t="s">
        <v>78</v>
      </c>
      <c r="G527" s="160" t="s">
        <v>78</v>
      </c>
      <c r="H527" s="160" t="s">
        <v>78</v>
      </c>
      <c r="I527" s="160">
        <f t="shared" ref="I527" si="622">E527*150%</f>
        <v>27750</v>
      </c>
      <c r="J527" s="160" t="s">
        <v>78</v>
      </c>
      <c r="K527" s="160" t="s">
        <v>78</v>
      </c>
      <c r="L527" s="160" t="s">
        <v>78</v>
      </c>
      <c r="M527" s="160">
        <f t="shared" ref="M527" si="623">E527*200%</f>
        <v>37000</v>
      </c>
      <c r="N527" s="160" t="s">
        <v>78</v>
      </c>
      <c r="O527" s="160" t="s">
        <v>78</v>
      </c>
      <c r="P527" s="160" t="s">
        <v>78</v>
      </c>
    </row>
    <row r="528" spans="1:16" s="23" customFormat="1">
      <c r="A528" s="332"/>
      <c r="B528" s="336"/>
      <c r="C528" s="338"/>
      <c r="D528" s="37">
        <v>3</v>
      </c>
      <c r="E528" s="167">
        <v>18100</v>
      </c>
      <c r="F528" s="160" t="s">
        <v>78</v>
      </c>
      <c r="G528" s="160" t="s">
        <v>78</v>
      </c>
      <c r="H528" s="160" t="s">
        <v>78</v>
      </c>
      <c r="I528" s="160">
        <f t="shared" ref="I528" si="624">E528*150%</f>
        <v>27150</v>
      </c>
      <c r="J528" s="160" t="s">
        <v>78</v>
      </c>
      <c r="K528" s="160" t="s">
        <v>78</v>
      </c>
      <c r="L528" s="160" t="s">
        <v>78</v>
      </c>
      <c r="M528" s="160">
        <f t="shared" ref="M528" si="625">E528*200%</f>
        <v>36200</v>
      </c>
      <c r="N528" s="160" t="s">
        <v>78</v>
      </c>
      <c r="O528" s="160" t="s">
        <v>78</v>
      </c>
      <c r="P528" s="160" t="s">
        <v>78</v>
      </c>
    </row>
    <row r="529" spans="1:16" s="23" customFormat="1">
      <c r="A529" s="335">
        <v>14</v>
      </c>
      <c r="B529" s="334" t="s">
        <v>264</v>
      </c>
      <c r="C529" s="333" t="s">
        <v>170</v>
      </c>
      <c r="D529" s="36">
        <v>1</v>
      </c>
      <c r="E529" s="103">
        <v>18000</v>
      </c>
      <c r="F529" s="160" t="s">
        <v>78</v>
      </c>
      <c r="G529" s="160" t="s">
        <v>78</v>
      </c>
      <c r="H529" s="160" t="s">
        <v>78</v>
      </c>
      <c r="I529" s="160">
        <f t="shared" ref="I529" si="626">E529*150%</f>
        <v>27000</v>
      </c>
      <c r="J529" s="160" t="s">
        <v>78</v>
      </c>
      <c r="K529" s="160" t="s">
        <v>78</v>
      </c>
      <c r="L529" s="160" t="s">
        <v>78</v>
      </c>
      <c r="M529" s="160">
        <f t="shared" ref="M529" si="627">E529*200%</f>
        <v>36000</v>
      </c>
      <c r="N529" s="160" t="s">
        <v>78</v>
      </c>
      <c r="O529" s="160" t="s">
        <v>78</v>
      </c>
      <c r="P529" s="160" t="s">
        <v>78</v>
      </c>
    </row>
    <row r="530" spans="1:16" s="23" customFormat="1">
      <c r="A530" s="335"/>
      <c r="B530" s="334"/>
      <c r="C530" s="333"/>
      <c r="D530" s="36">
        <v>2</v>
      </c>
      <c r="E530" s="160">
        <v>18500</v>
      </c>
      <c r="F530" s="160" t="s">
        <v>78</v>
      </c>
      <c r="G530" s="160" t="s">
        <v>78</v>
      </c>
      <c r="H530" s="160" t="s">
        <v>78</v>
      </c>
      <c r="I530" s="160">
        <f t="shared" ref="I530" si="628">E530*150%</f>
        <v>27750</v>
      </c>
      <c r="J530" s="160" t="s">
        <v>78</v>
      </c>
      <c r="K530" s="160" t="s">
        <v>78</v>
      </c>
      <c r="L530" s="160" t="s">
        <v>78</v>
      </c>
      <c r="M530" s="160">
        <f t="shared" ref="M530" si="629">E530*200%</f>
        <v>37000</v>
      </c>
      <c r="N530" s="160" t="s">
        <v>78</v>
      </c>
      <c r="O530" s="160" t="s">
        <v>78</v>
      </c>
      <c r="P530" s="160" t="s">
        <v>78</v>
      </c>
    </row>
    <row r="531" spans="1:16" s="23" customFormat="1">
      <c r="A531" s="335"/>
      <c r="B531" s="334"/>
      <c r="C531" s="333"/>
      <c r="D531" s="36">
        <v>3</v>
      </c>
      <c r="E531" s="160">
        <v>18100</v>
      </c>
      <c r="F531" s="160" t="s">
        <v>78</v>
      </c>
      <c r="G531" s="160" t="s">
        <v>78</v>
      </c>
      <c r="H531" s="160" t="s">
        <v>78</v>
      </c>
      <c r="I531" s="160">
        <f t="shared" ref="I531" si="630">E531*150%</f>
        <v>27150</v>
      </c>
      <c r="J531" s="160" t="s">
        <v>78</v>
      </c>
      <c r="K531" s="160" t="s">
        <v>78</v>
      </c>
      <c r="L531" s="160" t="s">
        <v>78</v>
      </c>
      <c r="M531" s="160">
        <f t="shared" ref="M531" si="631">E531*200%</f>
        <v>36200</v>
      </c>
      <c r="N531" s="160" t="s">
        <v>78</v>
      </c>
      <c r="O531" s="160" t="s">
        <v>78</v>
      </c>
      <c r="P531" s="160" t="s">
        <v>78</v>
      </c>
    </row>
    <row r="532" spans="1:16" s="23" customFormat="1" ht="12.75" customHeight="1">
      <c r="A532" s="335"/>
      <c r="B532" s="334"/>
      <c r="C532" s="333"/>
      <c r="D532" s="36">
        <v>4</v>
      </c>
      <c r="E532" s="160">
        <v>16000</v>
      </c>
      <c r="F532" s="160" t="s">
        <v>78</v>
      </c>
      <c r="G532" s="160" t="s">
        <v>78</v>
      </c>
      <c r="H532" s="160" t="s">
        <v>78</v>
      </c>
      <c r="I532" s="160">
        <f t="shared" si="568"/>
        <v>24000</v>
      </c>
      <c r="J532" s="160" t="s">
        <v>78</v>
      </c>
      <c r="K532" s="160" t="s">
        <v>78</v>
      </c>
      <c r="L532" s="160" t="s">
        <v>78</v>
      </c>
      <c r="M532" s="160">
        <f t="shared" si="569"/>
        <v>32000</v>
      </c>
      <c r="N532" s="160" t="s">
        <v>78</v>
      </c>
      <c r="O532" s="160" t="s">
        <v>78</v>
      </c>
      <c r="P532" s="160" t="s">
        <v>78</v>
      </c>
    </row>
    <row r="533" spans="1:16" s="23" customFormat="1">
      <c r="A533" s="322">
        <v>15</v>
      </c>
      <c r="B533" s="320" t="s">
        <v>85</v>
      </c>
      <c r="C533" s="337" t="s">
        <v>165</v>
      </c>
      <c r="D533" s="37">
        <v>1</v>
      </c>
      <c r="E533" s="103">
        <v>20000</v>
      </c>
      <c r="F533" s="160" t="s">
        <v>78</v>
      </c>
      <c r="G533" s="160" t="s">
        <v>78</v>
      </c>
      <c r="H533" s="160" t="s">
        <v>78</v>
      </c>
      <c r="I533" s="160">
        <f>E533*150%</f>
        <v>30000</v>
      </c>
      <c r="J533" s="160" t="s">
        <v>78</v>
      </c>
      <c r="K533" s="160" t="s">
        <v>78</v>
      </c>
      <c r="L533" s="160" t="s">
        <v>78</v>
      </c>
      <c r="M533" s="160">
        <f>E533*200%</f>
        <v>40000</v>
      </c>
      <c r="N533" s="160" t="s">
        <v>78</v>
      </c>
      <c r="O533" s="160" t="s">
        <v>78</v>
      </c>
      <c r="P533" s="160" t="s">
        <v>78</v>
      </c>
    </row>
    <row r="534" spans="1:16" s="23" customFormat="1">
      <c r="A534" s="332"/>
      <c r="B534" s="336"/>
      <c r="C534" s="338"/>
      <c r="D534" s="37">
        <v>2</v>
      </c>
      <c r="E534" s="160">
        <v>21700</v>
      </c>
      <c r="F534" s="160" t="s">
        <v>78</v>
      </c>
      <c r="G534" s="160" t="s">
        <v>78</v>
      </c>
      <c r="H534" s="160" t="s">
        <v>78</v>
      </c>
      <c r="I534" s="160">
        <f t="shared" ref="I534" si="632">E534*150%</f>
        <v>32550</v>
      </c>
      <c r="J534" s="160" t="s">
        <v>78</v>
      </c>
      <c r="K534" s="160" t="s">
        <v>78</v>
      </c>
      <c r="L534" s="160" t="s">
        <v>78</v>
      </c>
      <c r="M534" s="160">
        <f t="shared" ref="M534" si="633">E534*200%</f>
        <v>43400</v>
      </c>
      <c r="N534" s="160" t="s">
        <v>78</v>
      </c>
      <c r="O534" s="160" t="s">
        <v>78</v>
      </c>
      <c r="P534" s="160" t="s">
        <v>78</v>
      </c>
    </row>
    <row r="535" spans="1:16" s="23" customFormat="1">
      <c r="A535" s="332"/>
      <c r="B535" s="336"/>
      <c r="C535" s="338"/>
      <c r="D535" s="37">
        <v>3</v>
      </c>
      <c r="E535" s="160">
        <v>18100</v>
      </c>
      <c r="F535" s="160" t="s">
        <v>78</v>
      </c>
      <c r="G535" s="160" t="s">
        <v>78</v>
      </c>
      <c r="H535" s="160" t="s">
        <v>78</v>
      </c>
      <c r="I535" s="160">
        <f t="shared" ref="I535" si="634">E535*150%</f>
        <v>27150</v>
      </c>
      <c r="J535" s="160" t="s">
        <v>78</v>
      </c>
      <c r="K535" s="160" t="s">
        <v>78</v>
      </c>
      <c r="L535" s="160" t="s">
        <v>78</v>
      </c>
      <c r="M535" s="160">
        <f t="shared" ref="M535" si="635">E535*200%</f>
        <v>36200</v>
      </c>
      <c r="N535" s="160" t="s">
        <v>78</v>
      </c>
      <c r="O535" s="160" t="s">
        <v>78</v>
      </c>
      <c r="P535" s="160" t="s">
        <v>78</v>
      </c>
    </row>
    <row r="536" spans="1:16" s="23" customFormat="1">
      <c r="A536" s="335">
        <v>16</v>
      </c>
      <c r="B536" s="334" t="s">
        <v>136</v>
      </c>
      <c r="C536" s="333" t="s">
        <v>166</v>
      </c>
      <c r="D536" s="36">
        <v>1</v>
      </c>
      <c r="E536" s="103">
        <v>20000</v>
      </c>
      <c r="F536" s="160" t="s">
        <v>78</v>
      </c>
      <c r="G536" s="160" t="s">
        <v>78</v>
      </c>
      <c r="H536" s="160" t="s">
        <v>78</v>
      </c>
      <c r="I536" s="160">
        <f>E536*150%</f>
        <v>30000</v>
      </c>
      <c r="J536" s="160" t="s">
        <v>78</v>
      </c>
      <c r="K536" s="160" t="s">
        <v>78</v>
      </c>
      <c r="L536" s="160" t="s">
        <v>78</v>
      </c>
      <c r="M536" s="160">
        <f>E536*200%</f>
        <v>40000</v>
      </c>
      <c r="N536" s="160" t="s">
        <v>78</v>
      </c>
      <c r="O536" s="160" t="s">
        <v>78</v>
      </c>
      <c r="P536" s="160" t="s">
        <v>78</v>
      </c>
    </row>
    <row r="537" spans="1:16" s="23" customFormat="1">
      <c r="A537" s="335"/>
      <c r="B537" s="334"/>
      <c r="C537" s="333"/>
      <c r="D537" s="36">
        <v>2</v>
      </c>
      <c r="E537" s="160">
        <v>21700</v>
      </c>
      <c r="F537" s="160" t="s">
        <v>78</v>
      </c>
      <c r="G537" s="160" t="s">
        <v>78</v>
      </c>
      <c r="H537" s="160" t="s">
        <v>78</v>
      </c>
      <c r="I537" s="160">
        <f t="shared" ref="I537" si="636">E537*150%</f>
        <v>32550</v>
      </c>
      <c r="J537" s="160" t="s">
        <v>78</v>
      </c>
      <c r="K537" s="160" t="s">
        <v>78</v>
      </c>
      <c r="L537" s="160" t="s">
        <v>78</v>
      </c>
      <c r="M537" s="160">
        <f t="shared" ref="M537" si="637">E537*200%</f>
        <v>43400</v>
      </c>
      <c r="N537" s="160" t="s">
        <v>78</v>
      </c>
      <c r="O537" s="160" t="s">
        <v>78</v>
      </c>
      <c r="P537" s="160" t="s">
        <v>78</v>
      </c>
    </row>
    <row r="538" spans="1:16" s="23" customFormat="1">
      <c r="A538" s="335"/>
      <c r="B538" s="334"/>
      <c r="C538" s="333"/>
      <c r="D538" s="36">
        <v>3</v>
      </c>
      <c r="E538" s="160">
        <v>18100</v>
      </c>
      <c r="F538" s="160" t="s">
        <v>78</v>
      </c>
      <c r="G538" s="160" t="s">
        <v>78</v>
      </c>
      <c r="H538" s="160" t="s">
        <v>78</v>
      </c>
      <c r="I538" s="160">
        <f t="shared" ref="I538" si="638">E538*150%</f>
        <v>27150</v>
      </c>
      <c r="J538" s="160" t="s">
        <v>78</v>
      </c>
      <c r="K538" s="160" t="s">
        <v>78</v>
      </c>
      <c r="L538" s="160" t="s">
        <v>78</v>
      </c>
      <c r="M538" s="160">
        <f t="shared" ref="M538" si="639">E538*200%</f>
        <v>36200</v>
      </c>
      <c r="N538" s="160" t="s">
        <v>78</v>
      </c>
      <c r="O538" s="160" t="s">
        <v>78</v>
      </c>
      <c r="P538" s="160" t="s">
        <v>78</v>
      </c>
    </row>
    <row r="539" spans="1:16" s="23" customFormat="1">
      <c r="A539" s="322">
        <v>17</v>
      </c>
      <c r="B539" s="320" t="s">
        <v>137</v>
      </c>
      <c r="C539" s="337" t="s">
        <v>169</v>
      </c>
      <c r="D539" s="37">
        <v>1</v>
      </c>
      <c r="E539" s="103">
        <v>20000</v>
      </c>
      <c r="F539" s="160" t="s">
        <v>78</v>
      </c>
      <c r="G539" s="160" t="s">
        <v>78</v>
      </c>
      <c r="H539" s="160" t="s">
        <v>78</v>
      </c>
      <c r="I539" s="160">
        <f>E539*150%</f>
        <v>30000</v>
      </c>
      <c r="J539" s="160" t="s">
        <v>78</v>
      </c>
      <c r="K539" s="160" t="s">
        <v>78</v>
      </c>
      <c r="L539" s="160" t="s">
        <v>78</v>
      </c>
      <c r="M539" s="160">
        <f>E539*200%</f>
        <v>40000</v>
      </c>
      <c r="N539" s="160" t="s">
        <v>78</v>
      </c>
      <c r="O539" s="160" t="s">
        <v>78</v>
      </c>
      <c r="P539" s="160" t="s">
        <v>78</v>
      </c>
    </row>
    <row r="540" spans="1:16" s="23" customFormat="1">
      <c r="A540" s="332"/>
      <c r="B540" s="403"/>
      <c r="C540" s="403"/>
      <c r="D540" s="37">
        <v>2</v>
      </c>
      <c r="E540" s="160">
        <v>21700</v>
      </c>
      <c r="F540" s="160" t="s">
        <v>78</v>
      </c>
      <c r="G540" s="160" t="s">
        <v>78</v>
      </c>
      <c r="H540" s="160" t="s">
        <v>78</v>
      </c>
      <c r="I540" s="160">
        <f t="shared" ref="I540" si="640">E540*150%</f>
        <v>32550</v>
      </c>
      <c r="J540" s="160" t="s">
        <v>78</v>
      </c>
      <c r="K540" s="160" t="s">
        <v>78</v>
      </c>
      <c r="L540" s="160" t="s">
        <v>78</v>
      </c>
      <c r="M540" s="160">
        <f t="shared" ref="M540" si="641">E540*200%</f>
        <v>43400</v>
      </c>
      <c r="N540" s="160" t="s">
        <v>78</v>
      </c>
      <c r="O540" s="160" t="s">
        <v>78</v>
      </c>
      <c r="P540" s="160" t="s">
        <v>78</v>
      </c>
    </row>
    <row r="541" spans="1:16" s="23" customFormat="1">
      <c r="A541" s="323"/>
      <c r="B541" s="404"/>
      <c r="C541" s="404"/>
      <c r="D541" s="37">
        <v>3</v>
      </c>
      <c r="E541" s="160">
        <v>18100</v>
      </c>
      <c r="F541" s="160" t="s">
        <v>78</v>
      </c>
      <c r="G541" s="160" t="s">
        <v>78</v>
      </c>
      <c r="H541" s="160" t="s">
        <v>78</v>
      </c>
      <c r="I541" s="160">
        <f t="shared" ref="I541:I543" si="642">E541*150%</f>
        <v>27150</v>
      </c>
      <c r="J541" s="160" t="s">
        <v>78</v>
      </c>
      <c r="K541" s="160" t="s">
        <v>78</v>
      </c>
      <c r="L541" s="160" t="s">
        <v>78</v>
      </c>
      <c r="M541" s="160">
        <f t="shared" ref="M541:M543" si="643">E541*200%</f>
        <v>36200</v>
      </c>
      <c r="N541" s="160" t="s">
        <v>78</v>
      </c>
      <c r="O541" s="160" t="s">
        <v>78</v>
      </c>
      <c r="P541" s="160" t="s">
        <v>78</v>
      </c>
    </row>
    <row r="542" spans="1:16" s="23" customFormat="1" ht="15" customHeight="1">
      <c r="A542" s="322">
        <v>18</v>
      </c>
      <c r="B542" s="411" t="s">
        <v>376</v>
      </c>
      <c r="C542" s="337" t="s">
        <v>374</v>
      </c>
      <c r="D542" s="37">
        <v>1</v>
      </c>
      <c r="E542" s="103">
        <v>16000</v>
      </c>
      <c r="F542" s="160" t="s">
        <v>78</v>
      </c>
      <c r="G542" s="160" t="s">
        <v>78</v>
      </c>
      <c r="H542" s="160" t="s">
        <v>78</v>
      </c>
      <c r="I542" s="160">
        <f t="shared" si="642"/>
        <v>24000</v>
      </c>
      <c r="J542" s="160" t="s">
        <v>78</v>
      </c>
      <c r="K542" s="160" t="s">
        <v>78</v>
      </c>
      <c r="L542" s="160" t="s">
        <v>78</v>
      </c>
      <c r="M542" s="160">
        <f t="shared" si="643"/>
        <v>32000</v>
      </c>
      <c r="N542" s="160" t="s">
        <v>78</v>
      </c>
      <c r="O542" s="160" t="s">
        <v>78</v>
      </c>
      <c r="P542" s="160" t="s">
        <v>78</v>
      </c>
    </row>
    <row r="543" spans="1:16" s="23" customFormat="1" ht="15" customHeight="1">
      <c r="A543" s="332"/>
      <c r="B543" s="412"/>
      <c r="C543" s="338"/>
      <c r="D543" s="37">
        <v>2</v>
      </c>
      <c r="E543" s="160">
        <v>16500</v>
      </c>
      <c r="F543" s="160" t="s">
        <v>78</v>
      </c>
      <c r="G543" s="160" t="s">
        <v>78</v>
      </c>
      <c r="H543" s="160" t="s">
        <v>78</v>
      </c>
      <c r="I543" s="160">
        <f t="shared" si="642"/>
        <v>24750</v>
      </c>
      <c r="J543" s="160" t="s">
        <v>78</v>
      </c>
      <c r="K543" s="160" t="s">
        <v>78</v>
      </c>
      <c r="L543" s="160" t="s">
        <v>78</v>
      </c>
      <c r="M543" s="160">
        <f t="shared" si="643"/>
        <v>33000</v>
      </c>
      <c r="N543" s="160" t="s">
        <v>78</v>
      </c>
      <c r="O543" s="160" t="s">
        <v>78</v>
      </c>
      <c r="P543" s="160" t="s">
        <v>78</v>
      </c>
    </row>
    <row r="544" spans="1:16" s="23" customFormat="1" ht="13.5" customHeight="1">
      <c r="A544" s="323"/>
      <c r="B544" s="413"/>
      <c r="C544" s="350"/>
      <c r="D544" s="37">
        <v>3</v>
      </c>
      <c r="E544" s="160">
        <v>16500</v>
      </c>
      <c r="F544" s="160" t="s">
        <v>78</v>
      </c>
      <c r="G544" s="160" t="s">
        <v>78</v>
      </c>
      <c r="H544" s="160" t="s">
        <v>78</v>
      </c>
      <c r="I544" s="160">
        <f t="shared" si="568"/>
        <v>24750</v>
      </c>
      <c r="J544" s="160" t="s">
        <v>78</v>
      </c>
      <c r="K544" s="160" t="s">
        <v>78</v>
      </c>
      <c r="L544" s="160" t="s">
        <v>78</v>
      </c>
      <c r="M544" s="160">
        <f t="shared" si="569"/>
        <v>33000</v>
      </c>
      <c r="N544" s="160" t="s">
        <v>78</v>
      </c>
      <c r="O544" s="160" t="s">
        <v>78</v>
      </c>
      <c r="P544" s="160" t="s">
        <v>78</v>
      </c>
    </row>
    <row r="545" spans="1:16" s="23" customFormat="1" ht="12.75" customHeight="1">
      <c r="A545" s="400" t="s">
        <v>140</v>
      </c>
      <c r="B545" s="401"/>
      <c r="C545" s="401"/>
      <c r="D545" s="401"/>
      <c r="E545" s="401"/>
      <c r="F545" s="401"/>
      <c r="G545" s="401"/>
      <c r="H545" s="401"/>
      <c r="I545" s="401"/>
      <c r="J545" s="401"/>
      <c r="K545" s="401"/>
      <c r="L545" s="401"/>
      <c r="M545" s="401"/>
      <c r="N545" s="401"/>
      <c r="O545" s="401"/>
      <c r="P545" s="402"/>
    </row>
    <row r="546" spans="1:16" s="23" customFormat="1" ht="11.25" customHeight="1">
      <c r="A546" s="322">
        <v>19</v>
      </c>
      <c r="B546" s="320" t="s">
        <v>234</v>
      </c>
      <c r="C546" s="337" t="s">
        <v>239</v>
      </c>
      <c r="D546" s="36">
        <v>1</v>
      </c>
      <c r="E546" s="103">
        <v>14000</v>
      </c>
      <c r="F546" s="160" t="s">
        <v>78</v>
      </c>
      <c r="G546" s="160" t="s">
        <v>78</v>
      </c>
      <c r="H546" s="160" t="s">
        <v>78</v>
      </c>
      <c r="I546" s="160">
        <f t="shared" ref="I546" si="644">E546*150%</f>
        <v>21000</v>
      </c>
      <c r="J546" s="160" t="s">
        <v>78</v>
      </c>
      <c r="K546" s="160" t="s">
        <v>78</v>
      </c>
      <c r="L546" s="160" t="s">
        <v>78</v>
      </c>
      <c r="M546" s="160">
        <f t="shared" ref="M546" si="645">E546*200%</f>
        <v>28000</v>
      </c>
      <c r="N546" s="160" t="s">
        <v>78</v>
      </c>
      <c r="O546" s="160" t="s">
        <v>78</v>
      </c>
      <c r="P546" s="160" t="s">
        <v>78</v>
      </c>
    </row>
    <row r="547" spans="1:16" s="23" customFormat="1" ht="12.75" customHeight="1">
      <c r="A547" s="332"/>
      <c r="B547" s="336"/>
      <c r="C547" s="338"/>
      <c r="D547" s="36">
        <v>2</v>
      </c>
      <c r="E547" s="160">
        <v>12800</v>
      </c>
      <c r="F547" s="160" t="s">
        <v>78</v>
      </c>
      <c r="G547" s="160" t="s">
        <v>78</v>
      </c>
      <c r="H547" s="160" t="s">
        <v>78</v>
      </c>
      <c r="I547" s="160">
        <f t="shared" ref="I547" si="646">E547*150%</f>
        <v>19200</v>
      </c>
      <c r="J547" s="160" t="s">
        <v>78</v>
      </c>
      <c r="K547" s="160" t="s">
        <v>78</v>
      </c>
      <c r="L547" s="160" t="s">
        <v>78</v>
      </c>
      <c r="M547" s="160">
        <f t="shared" ref="M547" si="647">E547*200%</f>
        <v>25600</v>
      </c>
      <c r="N547" s="160" t="s">
        <v>78</v>
      </c>
      <c r="O547" s="160" t="s">
        <v>78</v>
      </c>
      <c r="P547" s="160" t="s">
        <v>78</v>
      </c>
    </row>
    <row r="548" spans="1:16" s="23" customFormat="1" ht="12" customHeight="1">
      <c r="A548" s="323"/>
      <c r="B548" s="321"/>
      <c r="C548" s="350"/>
      <c r="D548" s="36">
        <v>3</v>
      </c>
      <c r="E548" s="160">
        <v>12400</v>
      </c>
      <c r="F548" s="160" t="s">
        <v>78</v>
      </c>
      <c r="G548" s="160" t="s">
        <v>78</v>
      </c>
      <c r="H548" s="160" t="s">
        <v>78</v>
      </c>
      <c r="I548" s="160">
        <f t="shared" ref="I548" si="648">E548*150%</f>
        <v>18600</v>
      </c>
      <c r="J548" s="160" t="s">
        <v>78</v>
      </c>
      <c r="K548" s="160" t="s">
        <v>78</v>
      </c>
      <c r="L548" s="160" t="s">
        <v>78</v>
      </c>
      <c r="M548" s="160">
        <f t="shared" ref="M548" si="649">E548*200%</f>
        <v>24800</v>
      </c>
      <c r="N548" s="160" t="s">
        <v>78</v>
      </c>
      <c r="O548" s="160" t="s">
        <v>78</v>
      </c>
      <c r="P548" s="160" t="s">
        <v>78</v>
      </c>
    </row>
    <row r="549" spans="1:16" s="23" customFormat="1">
      <c r="A549" s="335">
        <v>20</v>
      </c>
      <c r="B549" s="334" t="s">
        <v>238</v>
      </c>
      <c r="C549" s="333" t="s">
        <v>240</v>
      </c>
      <c r="D549" s="36">
        <v>1</v>
      </c>
      <c r="E549" s="103">
        <v>15000</v>
      </c>
      <c r="F549" s="160" t="s">
        <v>78</v>
      </c>
      <c r="G549" s="160" t="s">
        <v>78</v>
      </c>
      <c r="H549" s="160" t="s">
        <v>78</v>
      </c>
      <c r="I549" s="160">
        <f>E549*150%</f>
        <v>22500</v>
      </c>
      <c r="J549" s="160" t="s">
        <v>78</v>
      </c>
      <c r="K549" s="160" t="s">
        <v>78</v>
      </c>
      <c r="L549" s="160" t="s">
        <v>78</v>
      </c>
      <c r="M549" s="160">
        <f>E549*200%</f>
        <v>30000</v>
      </c>
      <c r="N549" s="160" t="s">
        <v>78</v>
      </c>
      <c r="O549" s="160" t="s">
        <v>78</v>
      </c>
      <c r="P549" s="160" t="s">
        <v>78</v>
      </c>
    </row>
    <row r="550" spans="1:16" s="23" customFormat="1">
      <c r="A550" s="335"/>
      <c r="B550" s="334"/>
      <c r="C550" s="333"/>
      <c r="D550" s="36">
        <v>2</v>
      </c>
      <c r="E550" s="160">
        <v>12800</v>
      </c>
      <c r="F550" s="160" t="s">
        <v>78</v>
      </c>
      <c r="G550" s="160" t="s">
        <v>78</v>
      </c>
      <c r="H550" s="160" t="s">
        <v>78</v>
      </c>
      <c r="I550" s="160">
        <f t="shared" ref="I550" si="650">E550*150%</f>
        <v>19200</v>
      </c>
      <c r="J550" s="160" t="s">
        <v>78</v>
      </c>
      <c r="K550" s="160" t="s">
        <v>78</v>
      </c>
      <c r="L550" s="160" t="s">
        <v>78</v>
      </c>
      <c r="M550" s="160">
        <f t="shared" ref="M550" si="651">E550*200%</f>
        <v>25600</v>
      </c>
      <c r="N550" s="160" t="s">
        <v>78</v>
      </c>
      <c r="O550" s="160" t="s">
        <v>78</v>
      </c>
      <c r="P550" s="160" t="s">
        <v>78</v>
      </c>
    </row>
    <row r="551" spans="1:16" s="23" customFormat="1" ht="12.75" customHeight="1">
      <c r="A551" s="335"/>
      <c r="B551" s="334"/>
      <c r="C551" s="333"/>
      <c r="D551" s="36">
        <v>3</v>
      </c>
      <c r="E551" s="160">
        <v>12400</v>
      </c>
      <c r="F551" s="160" t="s">
        <v>78</v>
      </c>
      <c r="G551" s="160" t="s">
        <v>78</v>
      </c>
      <c r="H551" s="160" t="s">
        <v>78</v>
      </c>
      <c r="I551" s="160">
        <f t="shared" ref="I551:I554" si="652">E551*150%</f>
        <v>18600</v>
      </c>
      <c r="J551" s="160" t="s">
        <v>78</v>
      </c>
      <c r="K551" s="160" t="s">
        <v>78</v>
      </c>
      <c r="L551" s="160" t="s">
        <v>78</v>
      </c>
      <c r="M551" s="160">
        <f t="shared" ref="M551:M554" si="653">E551*200%</f>
        <v>24800</v>
      </c>
      <c r="N551" s="160" t="s">
        <v>78</v>
      </c>
      <c r="O551" s="160" t="s">
        <v>78</v>
      </c>
      <c r="P551" s="160" t="s">
        <v>78</v>
      </c>
    </row>
    <row r="552" spans="1:16" s="23" customFormat="1">
      <c r="A552" s="322">
        <v>21</v>
      </c>
      <c r="B552" s="320" t="s">
        <v>237</v>
      </c>
      <c r="C552" s="337" t="s">
        <v>241</v>
      </c>
      <c r="D552" s="37">
        <v>1</v>
      </c>
      <c r="E552" s="103">
        <v>16000</v>
      </c>
      <c r="F552" s="160" t="s">
        <v>78</v>
      </c>
      <c r="G552" s="160" t="s">
        <v>78</v>
      </c>
      <c r="H552" s="160" t="s">
        <v>78</v>
      </c>
      <c r="I552" s="160">
        <f t="shared" ref="I552" si="654">E552*150%</f>
        <v>24000</v>
      </c>
      <c r="J552" s="160" t="s">
        <v>78</v>
      </c>
      <c r="K552" s="160" t="s">
        <v>78</v>
      </c>
      <c r="L552" s="160" t="s">
        <v>78</v>
      </c>
      <c r="M552" s="160">
        <f t="shared" ref="M552" si="655">E552*200%</f>
        <v>32000</v>
      </c>
      <c r="N552" s="160" t="s">
        <v>78</v>
      </c>
      <c r="O552" s="160" t="s">
        <v>78</v>
      </c>
      <c r="P552" s="160" t="s">
        <v>78</v>
      </c>
    </row>
    <row r="553" spans="1:16" s="23" customFormat="1">
      <c r="A553" s="332"/>
      <c r="B553" s="336"/>
      <c r="C553" s="338"/>
      <c r="D553" s="37">
        <v>2</v>
      </c>
      <c r="E553" s="160">
        <v>14600</v>
      </c>
      <c r="F553" s="160" t="s">
        <v>78</v>
      </c>
      <c r="G553" s="160" t="s">
        <v>78</v>
      </c>
      <c r="H553" s="160" t="s">
        <v>78</v>
      </c>
      <c r="I553" s="160">
        <f t="shared" ref="I553" si="656">E553*150%</f>
        <v>21900</v>
      </c>
      <c r="J553" s="160" t="s">
        <v>78</v>
      </c>
      <c r="K553" s="160" t="s">
        <v>78</v>
      </c>
      <c r="L553" s="160" t="s">
        <v>78</v>
      </c>
      <c r="M553" s="160">
        <f t="shared" ref="M553" si="657">E553*200%</f>
        <v>29200</v>
      </c>
      <c r="N553" s="160" t="s">
        <v>78</v>
      </c>
      <c r="O553" s="160" t="s">
        <v>78</v>
      </c>
      <c r="P553" s="160" t="s">
        <v>78</v>
      </c>
    </row>
    <row r="554" spans="1:16" s="23" customFormat="1" ht="12.75" customHeight="1">
      <c r="A554" s="332"/>
      <c r="B554" s="336"/>
      <c r="C554" s="338"/>
      <c r="D554" s="37">
        <v>3</v>
      </c>
      <c r="E554" s="160">
        <v>13000</v>
      </c>
      <c r="F554" s="160" t="s">
        <v>78</v>
      </c>
      <c r="G554" s="160" t="s">
        <v>78</v>
      </c>
      <c r="H554" s="160" t="s">
        <v>78</v>
      </c>
      <c r="I554" s="160">
        <f t="shared" si="652"/>
        <v>19500</v>
      </c>
      <c r="J554" s="160" t="s">
        <v>78</v>
      </c>
      <c r="K554" s="160" t="s">
        <v>78</v>
      </c>
      <c r="L554" s="160" t="s">
        <v>78</v>
      </c>
      <c r="M554" s="160">
        <f t="shared" si="653"/>
        <v>26000</v>
      </c>
      <c r="N554" s="160" t="s">
        <v>78</v>
      </c>
      <c r="O554" s="160" t="s">
        <v>78</v>
      </c>
      <c r="P554" s="160" t="s">
        <v>78</v>
      </c>
    </row>
    <row r="555" spans="1:16" s="23" customFormat="1" ht="12.75" customHeight="1">
      <c r="A555" s="400" t="s">
        <v>105</v>
      </c>
      <c r="B555" s="326"/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7"/>
    </row>
    <row r="556" spans="1:16" s="23" customFormat="1">
      <c r="A556" s="335">
        <v>22</v>
      </c>
      <c r="B556" s="334" t="s">
        <v>265</v>
      </c>
      <c r="C556" s="333" t="s">
        <v>171</v>
      </c>
      <c r="D556" s="36">
        <v>1</v>
      </c>
      <c r="E556" s="103">
        <v>17000</v>
      </c>
      <c r="F556" s="160" t="s">
        <v>78</v>
      </c>
      <c r="G556" s="160" t="s">
        <v>78</v>
      </c>
      <c r="H556" s="160" t="s">
        <v>78</v>
      </c>
      <c r="I556" s="160">
        <f t="shared" ref="I556" si="658">E556*150%</f>
        <v>25500</v>
      </c>
      <c r="J556" s="160" t="s">
        <v>78</v>
      </c>
      <c r="K556" s="160" t="s">
        <v>78</v>
      </c>
      <c r="L556" s="160" t="s">
        <v>78</v>
      </c>
      <c r="M556" s="160">
        <f t="shared" ref="M556" si="659">E556*200%</f>
        <v>34000</v>
      </c>
      <c r="N556" s="160" t="s">
        <v>78</v>
      </c>
      <c r="O556" s="160" t="s">
        <v>78</v>
      </c>
      <c r="P556" s="160" t="s">
        <v>78</v>
      </c>
    </row>
    <row r="557" spans="1:16" s="23" customFormat="1">
      <c r="A557" s="335"/>
      <c r="B557" s="334"/>
      <c r="C557" s="333"/>
      <c r="D557" s="36">
        <v>2</v>
      </c>
      <c r="E557" s="160">
        <v>16500</v>
      </c>
      <c r="F557" s="160" t="s">
        <v>78</v>
      </c>
      <c r="G557" s="160" t="s">
        <v>78</v>
      </c>
      <c r="H557" s="160" t="s">
        <v>78</v>
      </c>
      <c r="I557" s="160">
        <f t="shared" ref="I557" si="660">E557*150%</f>
        <v>24750</v>
      </c>
      <c r="J557" s="160" t="s">
        <v>78</v>
      </c>
      <c r="K557" s="160" t="s">
        <v>78</v>
      </c>
      <c r="L557" s="160" t="s">
        <v>78</v>
      </c>
      <c r="M557" s="160">
        <f t="shared" ref="M557" si="661">E557*200%</f>
        <v>33000</v>
      </c>
      <c r="N557" s="160" t="s">
        <v>78</v>
      </c>
      <c r="O557" s="160" t="s">
        <v>78</v>
      </c>
      <c r="P557" s="160" t="s">
        <v>78</v>
      </c>
    </row>
    <row r="558" spans="1:16" s="23" customFormat="1">
      <c r="A558" s="335"/>
      <c r="B558" s="334"/>
      <c r="C558" s="333"/>
      <c r="D558" s="36">
        <v>3</v>
      </c>
      <c r="E558" s="160">
        <v>13300</v>
      </c>
      <c r="F558" s="160" t="s">
        <v>78</v>
      </c>
      <c r="G558" s="160" t="s">
        <v>78</v>
      </c>
      <c r="H558" s="160" t="s">
        <v>78</v>
      </c>
      <c r="I558" s="160">
        <f t="shared" ref="I558" si="662">E558*150%</f>
        <v>19950</v>
      </c>
      <c r="J558" s="160" t="s">
        <v>78</v>
      </c>
      <c r="K558" s="160" t="s">
        <v>78</v>
      </c>
      <c r="L558" s="160" t="s">
        <v>78</v>
      </c>
      <c r="M558" s="160">
        <f t="shared" ref="M558" si="663">E558*200%</f>
        <v>26600</v>
      </c>
      <c r="N558" s="160" t="s">
        <v>78</v>
      </c>
      <c r="O558" s="160" t="s">
        <v>78</v>
      </c>
      <c r="P558" s="160" t="s">
        <v>78</v>
      </c>
    </row>
    <row r="559" spans="1:16" s="23" customFormat="1">
      <c r="A559" s="335"/>
      <c r="B559" s="334"/>
      <c r="C559" s="333"/>
      <c r="D559" s="36">
        <v>4</v>
      </c>
      <c r="E559" s="160">
        <v>12700</v>
      </c>
      <c r="F559" s="160" t="s">
        <v>78</v>
      </c>
      <c r="G559" s="160" t="s">
        <v>78</v>
      </c>
      <c r="H559" s="160" t="s">
        <v>78</v>
      </c>
      <c r="I559" s="160">
        <f t="shared" ref="I559" si="664">E559*150%</f>
        <v>19050</v>
      </c>
      <c r="J559" s="160" t="s">
        <v>78</v>
      </c>
      <c r="K559" s="160" t="s">
        <v>78</v>
      </c>
      <c r="L559" s="160" t="s">
        <v>78</v>
      </c>
      <c r="M559" s="160">
        <f t="shared" ref="M559" si="665">E559*200%</f>
        <v>25400</v>
      </c>
      <c r="N559" s="160" t="s">
        <v>78</v>
      </c>
      <c r="O559" s="160" t="s">
        <v>78</v>
      </c>
      <c r="P559" s="160" t="s">
        <v>78</v>
      </c>
    </row>
    <row r="560" spans="1:16" s="23" customFormat="1" ht="12.75" customHeight="1">
      <c r="A560" s="400" t="s">
        <v>157</v>
      </c>
      <c r="B560" s="326"/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7"/>
    </row>
    <row r="561" spans="1:16" s="23" customFormat="1">
      <c r="A561" s="335">
        <v>23</v>
      </c>
      <c r="B561" s="411" t="s">
        <v>385</v>
      </c>
      <c r="C561" s="333" t="s">
        <v>200</v>
      </c>
      <c r="D561" s="36">
        <v>1</v>
      </c>
      <c r="E561" s="103">
        <v>15000</v>
      </c>
      <c r="F561" s="160" t="s">
        <v>78</v>
      </c>
      <c r="G561" s="160" t="s">
        <v>78</v>
      </c>
      <c r="H561" s="160" t="s">
        <v>78</v>
      </c>
      <c r="I561" s="160">
        <f>E561*150%</f>
        <v>22500</v>
      </c>
      <c r="J561" s="160" t="s">
        <v>78</v>
      </c>
      <c r="K561" s="160" t="s">
        <v>78</v>
      </c>
      <c r="L561" s="160" t="s">
        <v>78</v>
      </c>
      <c r="M561" s="160">
        <f>E561*200%</f>
        <v>30000</v>
      </c>
      <c r="N561" s="160" t="s">
        <v>78</v>
      </c>
      <c r="O561" s="160" t="s">
        <v>78</v>
      </c>
      <c r="P561" s="160" t="s">
        <v>78</v>
      </c>
    </row>
    <row r="562" spans="1:16" s="23" customFormat="1">
      <c r="A562" s="335"/>
      <c r="B562" s="412"/>
      <c r="C562" s="333"/>
      <c r="D562" s="36">
        <v>2</v>
      </c>
      <c r="E562" s="160">
        <v>15100</v>
      </c>
      <c r="F562" s="160" t="s">
        <v>78</v>
      </c>
      <c r="G562" s="160" t="s">
        <v>78</v>
      </c>
      <c r="H562" s="160" t="s">
        <v>78</v>
      </c>
      <c r="I562" s="160">
        <f t="shared" ref="I562" si="666">E562*150%</f>
        <v>22650</v>
      </c>
      <c r="J562" s="160" t="s">
        <v>78</v>
      </c>
      <c r="K562" s="160" t="s">
        <v>78</v>
      </c>
      <c r="L562" s="160" t="s">
        <v>78</v>
      </c>
      <c r="M562" s="160">
        <f t="shared" ref="M562" si="667">E562*200%</f>
        <v>30200</v>
      </c>
      <c r="N562" s="160" t="s">
        <v>78</v>
      </c>
      <c r="O562" s="160" t="s">
        <v>78</v>
      </c>
      <c r="P562" s="160" t="s">
        <v>78</v>
      </c>
    </row>
    <row r="563" spans="1:16" s="23" customFormat="1">
      <c r="A563" s="335"/>
      <c r="B563" s="413"/>
      <c r="C563" s="333"/>
      <c r="D563" s="36">
        <v>3</v>
      </c>
      <c r="E563" s="160">
        <v>15500</v>
      </c>
      <c r="F563" s="160" t="s">
        <v>78</v>
      </c>
      <c r="G563" s="160" t="s">
        <v>78</v>
      </c>
      <c r="H563" s="160" t="s">
        <v>78</v>
      </c>
      <c r="I563" s="160">
        <f t="shared" ref="I563:I569" si="668">E563*150%</f>
        <v>23250</v>
      </c>
      <c r="J563" s="160" t="s">
        <v>78</v>
      </c>
      <c r="K563" s="160" t="s">
        <v>78</v>
      </c>
      <c r="L563" s="160" t="s">
        <v>78</v>
      </c>
      <c r="M563" s="160">
        <f t="shared" ref="M563:M569" si="669">E563*200%</f>
        <v>31000</v>
      </c>
      <c r="N563" s="160" t="s">
        <v>78</v>
      </c>
      <c r="O563" s="160" t="s">
        <v>78</v>
      </c>
      <c r="P563" s="160" t="s">
        <v>78</v>
      </c>
    </row>
    <row r="564" spans="1:16" s="23" customFormat="1" ht="15.75" customHeight="1">
      <c r="A564" s="322">
        <v>24</v>
      </c>
      <c r="B564" s="411" t="s">
        <v>377</v>
      </c>
      <c r="C564" s="337" t="s">
        <v>364</v>
      </c>
      <c r="D564" s="36">
        <v>1</v>
      </c>
      <c r="E564" s="103">
        <v>15000</v>
      </c>
      <c r="F564" s="160" t="s">
        <v>78</v>
      </c>
      <c r="G564" s="160" t="s">
        <v>78</v>
      </c>
      <c r="H564" s="160" t="s">
        <v>78</v>
      </c>
      <c r="I564" s="160">
        <f>E564*150%</f>
        <v>22500</v>
      </c>
      <c r="J564" s="160" t="s">
        <v>78</v>
      </c>
      <c r="K564" s="160" t="s">
        <v>78</v>
      </c>
      <c r="L564" s="160" t="s">
        <v>78</v>
      </c>
      <c r="M564" s="160">
        <f>E564*200%</f>
        <v>30000</v>
      </c>
      <c r="N564" s="160" t="s">
        <v>78</v>
      </c>
      <c r="O564" s="160" t="s">
        <v>78</v>
      </c>
      <c r="P564" s="160" t="s">
        <v>78</v>
      </c>
    </row>
    <row r="565" spans="1:16" s="23" customFormat="1" ht="15" customHeight="1">
      <c r="A565" s="323"/>
      <c r="B565" s="413"/>
      <c r="C565" s="350"/>
      <c r="D565" s="36">
        <v>2</v>
      </c>
      <c r="E565" s="160">
        <v>15100</v>
      </c>
      <c r="F565" s="160" t="s">
        <v>78</v>
      </c>
      <c r="G565" s="160" t="s">
        <v>78</v>
      </c>
      <c r="H565" s="160" t="s">
        <v>78</v>
      </c>
      <c r="I565" s="160">
        <f t="shared" si="668"/>
        <v>22650</v>
      </c>
      <c r="J565" s="160" t="s">
        <v>78</v>
      </c>
      <c r="K565" s="160" t="s">
        <v>78</v>
      </c>
      <c r="L565" s="160" t="s">
        <v>78</v>
      </c>
      <c r="M565" s="160">
        <f t="shared" si="669"/>
        <v>30200</v>
      </c>
      <c r="N565" s="160" t="s">
        <v>78</v>
      </c>
      <c r="O565" s="160" t="s">
        <v>78</v>
      </c>
      <c r="P565" s="160" t="s">
        <v>78</v>
      </c>
    </row>
    <row r="566" spans="1:16" s="23" customFormat="1" ht="20.25" customHeight="1">
      <c r="A566" s="322">
        <v>25</v>
      </c>
      <c r="B566" s="411" t="s">
        <v>378</v>
      </c>
      <c r="C566" s="337" t="s">
        <v>366</v>
      </c>
      <c r="D566" s="36">
        <v>1</v>
      </c>
      <c r="E566" s="103">
        <v>15000</v>
      </c>
      <c r="F566" s="160" t="s">
        <v>78</v>
      </c>
      <c r="G566" s="160" t="s">
        <v>78</v>
      </c>
      <c r="H566" s="160" t="s">
        <v>78</v>
      </c>
      <c r="I566" s="160">
        <f>E566*150%</f>
        <v>22500</v>
      </c>
      <c r="J566" s="160" t="s">
        <v>78</v>
      </c>
      <c r="K566" s="160" t="s">
        <v>78</v>
      </c>
      <c r="L566" s="160" t="s">
        <v>78</v>
      </c>
      <c r="M566" s="160">
        <f>E566*200%</f>
        <v>30000</v>
      </c>
      <c r="N566" s="160" t="s">
        <v>78</v>
      </c>
      <c r="O566" s="160" t="s">
        <v>78</v>
      </c>
      <c r="P566" s="160" t="s">
        <v>78</v>
      </c>
    </row>
    <row r="567" spans="1:16" s="23" customFormat="1" ht="18" customHeight="1">
      <c r="A567" s="323"/>
      <c r="B567" s="413"/>
      <c r="C567" s="350"/>
      <c r="D567" s="36">
        <v>2</v>
      </c>
      <c r="E567" s="160">
        <v>15100</v>
      </c>
      <c r="F567" s="160" t="s">
        <v>78</v>
      </c>
      <c r="G567" s="160" t="s">
        <v>78</v>
      </c>
      <c r="H567" s="160" t="s">
        <v>78</v>
      </c>
      <c r="I567" s="160">
        <f t="shared" si="668"/>
        <v>22650</v>
      </c>
      <c r="J567" s="160" t="s">
        <v>78</v>
      </c>
      <c r="K567" s="160" t="s">
        <v>78</v>
      </c>
      <c r="L567" s="160" t="s">
        <v>78</v>
      </c>
      <c r="M567" s="160">
        <f t="shared" si="669"/>
        <v>30200</v>
      </c>
      <c r="N567" s="160" t="s">
        <v>78</v>
      </c>
      <c r="O567" s="160" t="s">
        <v>78</v>
      </c>
      <c r="P567" s="160" t="s">
        <v>78</v>
      </c>
    </row>
    <row r="568" spans="1:16" s="23" customFormat="1" ht="16.5" customHeight="1">
      <c r="A568" s="322">
        <v>26</v>
      </c>
      <c r="B568" s="411" t="s">
        <v>379</v>
      </c>
      <c r="C568" s="337" t="s">
        <v>368</v>
      </c>
      <c r="D568" s="36">
        <v>1</v>
      </c>
      <c r="E568" s="103">
        <v>15000</v>
      </c>
      <c r="F568" s="160" t="s">
        <v>78</v>
      </c>
      <c r="G568" s="160" t="s">
        <v>78</v>
      </c>
      <c r="H568" s="160" t="s">
        <v>78</v>
      </c>
      <c r="I568" s="160">
        <f>E568*150%</f>
        <v>22500</v>
      </c>
      <c r="J568" s="160" t="s">
        <v>78</v>
      </c>
      <c r="K568" s="160" t="s">
        <v>78</v>
      </c>
      <c r="L568" s="160" t="s">
        <v>78</v>
      </c>
      <c r="M568" s="160">
        <f>E568*200%</f>
        <v>30000</v>
      </c>
      <c r="N568" s="160" t="s">
        <v>78</v>
      </c>
      <c r="O568" s="160" t="s">
        <v>78</v>
      </c>
      <c r="P568" s="160" t="s">
        <v>78</v>
      </c>
    </row>
    <row r="569" spans="1:16" s="23" customFormat="1" ht="22.5" customHeight="1">
      <c r="A569" s="323"/>
      <c r="B569" s="413"/>
      <c r="C569" s="350"/>
      <c r="D569" s="36">
        <v>2</v>
      </c>
      <c r="E569" s="160">
        <v>15100</v>
      </c>
      <c r="F569" s="160" t="s">
        <v>78</v>
      </c>
      <c r="G569" s="160" t="s">
        <v>78</v>
      </c>
      <c r="H569" s="160" t="s">
        <v>78</v>
      </c>
      <c r="I569" s="160">
        <f t="shared" si="668"/>
        <v>22650</v>
      </c>
      <c r="J569" s="160" t="s">
        <v>78</v>
      </c>
      <c r="K569" s="160" t="s">
        <v>78</v>
      </c>
      <c r="L569" s="160" t="s">
        <v>78</v>
      </c>
      <c r="M569" s="160">
        <f t="shared" si="669"/>
        <v>30200</v>
      </c>
      <c r="N569" s="160" t="s">
        <v>78</v>
      </c>
      <c r="O569" s="160" t="s">
        <v>78</v>
      </c>
      <c r="P569" s="160" t="s">
        <v>78</v>
      </c>
    </row>
    <row r="570" spans="1:16" s="23" customFormat="1" ht="14.25" customHeight="1">
      <c r="A570" s="322">
        <v>27</v>
      </c>
      <c r="B570" s="411" t="s">
        <v>380</v>
      </c>
      <c r="C570" s="337" t="s">
        <v>370</v>
      </c>
      <c r="D570" s="36">
        <v>1</v>
      </c>
      <c r="E570" s="103">
        <v>15000</v>
      </c>
      <c r="F570" s="256" t="s">
        <v>78</v>
      </c>
      <c r="G570" s="256" t="s">
        <v>78</v>
      </c>
      <c r="H570" s="256" t="s">
        <v>78</v>
      </c>
      <c r="I570" s="256">
        <f>E570*150%</f>
        <v>22500</v>
      </c>
      <c r="J570" s="256" t="s">
        <v>78</v>
      </c>
      <c r="K570" s="256" t="s">
        <v>78</v>
      </c>
      <c r="L570" s="256" t="s">
        <v>78</v>
      </c>
      <c r="M570" s="256">
        <f>E570*200%</f>
        <v>30000</v>
      </c>
      <c r="N570" s="256" t="s">
        <v>78</v>
      </c>
      <c r="O570" s="256" t="s">
        <v>78</v>
      </c>
      <c r="P570" s="256" t="s">
        <v>78</v>
      </c>
    </row>
    <row r="571" spans="1:16" s="23" customFormat="1" ht="13.5" customHeight="1">
      <c r="A571" s="323"/>
      <c r="B571" s="413"/>
      <c r="C571" s="350"/>
      <c r="D571" s="36">
        <v>2</v>
      </c>
      <c r="E571" s="256">
        <v>15100</v>
      </c>
      <c r="F571" s="256" t="s">
        <v>78</v>
      </c>
      <c r="G571" s="256" t="s">
        <v>78</v>
      </c>
      <c r="H571" s="256" t="s">
        <v>78</v>
      </c>
      <c r="I571" s="256">
        <f t="shared" ref="I571" si="670">E571*150%</f>
        <v>22650</v>
      </c>
      <c r="J571" s="256" t="s">
        <v>78</v>
      </c>
      <c r="K571" s="256" t="s">
        <v>78</v>
      </c>
      <c r="L571" s="256" t="s">
        <v>78</v>
      </c>
      <c r="M571" s="256">
        <f t="shared" ref="M571" si="671">E571*200%</f>
        <v>30200</v>
      </c>
      <c r="N571" s="256" t="s">
        <v>78</v>
      </c>
      <c r="O571" s="256" t="s">
        <v>78</v>
      </c>
      <c r="P571" s="256" t="s">
        <v>78</v>
      </c>
    </row>
    <row r="572" spans="1:16" s="23" customFormat="1" ht="40.5" customHeight="1">
      <c r="A572" s="254">
        <v>28</v>
      </c>
      <c r="B572" s="263" t="s">
        <v>457</v>
      </c>
      <c r="C572" s="257" t="s">
        <v>450</v>
      </c>
      <c r="D572" s="36">
        <v>1</v>
      </c>
      <c r="E572" s="103">
        <v>15000</v>
      </c>
      <c r="F572" s="256" t="s">
        <v>78</v>
      </c>
      <c r="G572" s="256" t="s">
        <v>78</v>
      </c>
      <c r="H572" s="256" t="s">
        <v>78</v>
      </c>
      <c r="I572" s="256">
        <f>E572*150%</f>
        <v>22500</v>
      </c>
      <c r="J572" s="256" t="s">
        <v>78</v>
      </c>
      <c r="K572" s="256" t="s">
        <v>78</v>
      </c>
      <c r="L572" s="256" t="s">
        <v>78</v>
      </c>
      <c r="M572" s="256">
        <f>E572*200%</f>
        <v>30000</v>
      </c>
      <c r="N572" s="256" t="s">
        <v>78</v>
      </c>
      <c r="O572" s="256" t="s">
        <v>78</v>
      </c>
      <c r="P572" s="256" t="s">
        <v>78</v>
      </c>
    </row>
    <row r="573" spans="1:16" s="23" customFormat="1" ht="14.25" customHeight="1">
      <c r="A573" s="254">
        <v>29</v>
      </c>
      <c r="B573" s="263" t="s">
        <v>456</v>
      </c>
      <c r="C573" s="257" t="s">
        <v>452</v>
      </c>
      <c r="D573" s="36">
        <v>1</v>
      </c>
      <c r="E573" s="103">
        <v>15000</v>
      </c>
      <c r="F573" s="256" t="s">
        <v>78</v>
      </c>
      <c r="G573" s="256" t="s">
        <v>78</v>
      </c>
      <c r="H573" s="256" t="s">
        <v>78</v>
      </c>
      <c r="I573" s="256">
        <f>E573*150%</f>
        <v>22500</v>
      </c>
      <c r="J573" s="256" t="s">
        <v>78</v>
      </c>
      <c r="K573" s="256" t="s">
        <v>78</v>
      </c>
      <c r="L573" s="256" t="s">
        <v>78</v>
      </c>
      <c r="M573" s="256">
        <f>E573*200%</f>
        <v>30000</v>
      </c>
      <c r="N573" s="256" t="s">
        <v>78</v>
      </c>
      <c r="O573" s="256" t="s">
        <v>78</v>
      </c>
      <c r="P573" s="256" t="s">
        <v>78</v>
      </c>
    </row>
    <row r="574" spans="1:16" s="23" customFormat="1" ht="42" customHeight="1">
      <c r="A574" s="254">
        <v>30</v>
      </c>
      <c r="B574" s="263" t="s">
        <v>455</v>
      </c>
      <c r="C574" s="257" t="s">
        <v>454</v>
      </c>
      <c r="D574" s="36">
        <v>1</v>
      </c>
      <c r="E574" s="103">
        <v>15000</v>
      </c>
      <c r="F574" s="160" t="s">
        <v>78</v>
      </c>
      <c r="G574" s="160" t="s">
        <v>78</v>
      </c>
      <c r="H574" s="160" t="s">
        <v>78</v>
      </c>
      <c r="I574" s="160">
        <f>E574*150%</f>
        <v>22500</v>
      </c>
      <c r="J574" s="160" t="s">
        <v>78</v>
      </c>
      <c r="K574" s="160" t="s">
        <v>78</v>
      </c>
      <c r="L574" s="160" t="s">
        <v>78</v>
      </c>
      <c r="M574" s="160">
        <f>E574*200%</f>
        <v>30000</v>
      </c>
      <c r="N574" s="160" t="s">
        <v>78</v>
      </c>
      <c r="O574" s="160" t="s">
        <v>78</v>
      </c>
      <c r="P574" s="160" t="s">
        <v>78</v>
      </c>
    </row>
    <row r="575" spans="1:16" s="23" customFormat="1" ht="12.75" customHeight="1">
      <c r="A575" s="400" t="s">
        <v>356</v>
      </c>
      <c r="B575" s="325"/>
      <c r="C575" s="325"/>
      <c r="D575" s="326"/>
      <c r="E575" s="326"/>
      <c r="F575" s="326"/>
      <c r="G575" s="326"/>
      <c r="H575" s="326"/>
      <c r="I575" s="326"/>
      <c r="J575" s="326"/>
      <c r="K575" s="326"/>
      <c r="L575" s="326"/>
      <c r="M575" s="326"/>
      <c r="N575" s="326"/>
      <c r="O575" s="326"/>
      <c r="P575" s="327"/>
    </row>
    <row r="576" spans="1:16" s="23" customFormat="1">
      <c r="A576" s="322">
        <v>31</v>
      </c>
      <c r="B576" s="320" t="s">
        <v>390</v>
      </c>
      <c r="C576" s="337" t="s">
        <v>372</v>
      </c>
      <c r="D576" s="36">
        <v>1</v>
      </c>
      <c r="E576" s="103">
        <v>15000</v>
      </c>
      <c r="F576" s="224" t="s">
        <v>78</v>
      </c>
      <c r="G576" s="224" t="s">
        <v>78</v>
      </c>
      <c r="H576" s="224" t="s">
        <v>78</v>
      </c>
      <c r="I576" s="224">
        <f>E576*150%</f>
        <v>22500</v>
      </c>
      <c r="J576" s="224" t="s">
        <v>78</v>
      </c>
      <c r="K576" s="224" t="s">
        <v>78</v>
      </c>
      <c r="L576" s="224" t="s">
        <v>78</v>
      </c>
      <c r="M576" s="224">
        <f>E576*200%</f>
        <v>30000</v>
      </c>
      <c r="N576" s="224" t="s">
        <v>78</v>
      </c>
      <c r="O576" s="224" t="s">
        <v>78</v>
      </c>
      <c r="P576" s="224" t="s">
        <v>78</v>
      </c>
    </row>
    <row r="577" spans="1:16" s="23" customFormat="1">
      <c r="A577" s="323"/>
      <c r="B577" s="321"/>
      <c r="C577" s="350"/>
      <c r="D577" s="36">
        <v>2</v>
      </c>
      <c r="E577" s="224">
        <v>15100</v>
      </c>
      <c r="F577" s="224" t="s">
        <v>78</v>
      </c>
      <c r="G577" s="224" t="s">
        <v>78</v>
      </c>
      <c r="H577" s="224" t="s">
        <v>78</v>
      </c>
      <c r="I577" s="224">
        <f t="shared" ref="I577" si="672">E577*150%</f>
        <v>22650</v>
      </c>
      <c r="J577" s="224" t="s">
        <v>78</v>
      </c>
      <c r="K577" s="224" t="s">
        <v>78</v>
      </c>
      <c r="L577" s="224" t="s">
        <v>78</v>
      </c>
      <c r="M577" s="224">
        <f t="shared" ref="M577" si="673">E577*200%</f>
        <v>30200</v>
      </c>
      <c r="N577" s="224" t="s">
        <v>78</v>
      </c>
      <c r="O577" s="224" t="s">
        <v>78</v>
      </c>
      <c r="P577" s="224" t="s">
        <v>78</v>
      </c>
    </row>
    <row r="578" spans="1:16" s="23" customFormat="1" ht="12.75" customHeight="1">
      <c r="A578" s="400" t="s">
        <v>62</v>
      </c>
      <c r="B578" s="325"/>
      <c r="C578" s="325"/>
      <c r="D578" s="326"/>
      <c r="E578" s="326"/>
      <c r="F578" s="326"/>
      <c r="G578" s="326"/>
      <c r="H578" s="326"/>
      <c r="I578" s="326"/>
      <c r="J578" s="326"/>
      <c r="K578" s="326"/>
      <c r="L578" s="326"/>
      <c r="M578" s="326"/>
      <c r="N578" s="326"/>
      <c r="O578" s="326"/>
      <c r="P578" s="327"/>
    </row>
    <row r="579" spans="1:16" s="23" customFormat="1">
      <c r="A579" s="221">
        <v>32</v>
      </c>
      <c r="B579" s="225" t="s">
        <v>414</v>
      </c>
      <c r="C579" s="226" t="s">
        <v>401</v>
      </c>
      <c r="D579" s="36">
        <v>1</v>
      </c>
      <c r="E579" s="103">
        <v>15000</v>
      </c>
      <c r="F579" s="224" t="s">
        <v>78</v>
      </c>
      <c r="G579" s="224" t="s">
        <v>78</v>
      </c>
      <c r="H579" s="224" t="s">
        <v>78</v>
      </c>
      <c r="I579" s="224">
        <f>E579*150%</f>
        <v>22500</v>
      </c>
      <c r="J579" s="224" t="s">
        <v>78</v>
      </c>
      <c r="K579" s="224" t="s">
        <v>78</v>
      </c>
      <c r="L579" s="224" t="s">
        <v>78</v>
      </c>
      <c r="M579" s="224">
        <f>E579*200%</f>
        <v>30000</v>
      </c>
      <c r="N579" s="224" t="s">
        <v>78</v>
      </c>
      <c r="O579" s="224" t="s">
        <v>78</v>
      </c>
      <c r="P579" s="224" t="s">
        <v>78</v>
      </c>
    </row>
    <row r="580" spans="1:16" s="23" customFormat="1">
      <c r="A580" s="221">
        <v>33</v>
      </c>
      <c r="B580" s="225" t="s">
        <v>404</v>
      </c>
      <c r="C580" s="226" t="s">
        <v>403</v>
      </c>
      <c r="D580" s="36">
        <v>1</v>
      </c>
      <c r="E580" s="103">
        <v>15000</v>
      </c>
      <c r="F580" s="224" t="s">
        <v>78</v>
      </c>
      <c r="G580" s="224" t="s">
        <v>78</v>
      </c>
      <c r="H580" s="224" t="s">
        <v>78</v>
      </c>
      <c r="I580" s="224">
        <f>E580*150%</f>
        <v>22500</v>
      </c>
      <c r="J580" s="224" t="s">
        <v>78</v>
      </c>
      <c r="K580" s="224" t="s">
        <v>78</v>
      </c>
      <c r="L580" s="224" t="s">
        <v>78</v>
      </c>
      <c r="M580" s="224">
        <f>E580*200%</f>
        <v>30000</v>
      </c>
      <c r="N580" s="224" t="s">
        <v>78</v>
      </c>
      <c r="O580" s="224" t="s">
        <v>78</v>
      </c>
      <c r="P580" s="224" t="s">
        <v>78</v>
      </c>
    </row>
    <row r="581" spans="1:16" s="23" customFormat="1" ht="12.75" customHeight="1">
      <c r="A581" s="400" t="s">
        <v>79</v>
      </c>
      <c r="B581" s="325"/>
      <c r="C581" s="325"/>
      <c r="D581" s="326"/>
      <c r="E581" s="326"/>
      <c r="F581" s="326"/>
      <c r="G581" s="326"/>
      <c r="H581" s="326"/>
      <c r="I581" s="326"/>
      <c r="J581" s="326"/>
      <c r="K581" s="326"/>
      <c r="L581" s="326"/>
      <c r="M581" s="326"/>
      <c r="N581" s="326"/>
      <c r="O581" s="326"/>
      <c r="P581" s="327"/>
    </row>
    <row r="582" spans="1:16" s="23" customFormat="1" ht="25.5">
      <c r="A582" s="221">
        <v>34</v>
      </c>
      <c r="B582" s="225" t="s">
        <v>413</v>
      </c>
      <c r="C582" s="226" t="s">
        <v>405</v>
      </c>
      <c r="D582" s="36">
        <v>1</v>
      </c>
      <c r="E582" s="103">
        <v>15000</v>
      </c>
      <c r="F582" s="224" t="s">
        <v>78</v>
      </c>
      <c r="G582" s="224" t="s">
        <v>78</v>
      </c>
      <c r="H582" s="224" t="s">
        <v>78</v>
      </c>
      <c r="I582" s="224">
        <f>E582*150%</f>
        <v>22500</v>
      </c>
      <c r="J582" s="224" t="s">
        <v>78</v>
      </c>
      <c r="K582" s="224" t="s">
        <v>78</v>
      </c>
      <c r="L582" s="224" t="s">
        <v>78</v>
      </c>
      <c r="M582" s="224">
        <f>E582*200%</f>
        <v>30000</v>
      </c>
      <c r="N582" s="224" t="s">
        <v>78</v>
      </c>
      <c r="O582" s="224" t="s">
        <v>78</v>
      </c>
      <c r="P582" s="224" t="s">
        <v>78</v>
      </c>
    </row>
    <row r="583" spans="1:16" s="23" customFormat="1" ht="39" customHeight="1">
      <c r="A583" s="221">
        <v>35</v>
      </c>
      <c r="B583" s="225" t="s">
        <v>412</v>
      </c>
      <c r="C583" s="226" t="s">
        <v>407</v>
      </c>
      <c r="D583" s="36">
        <v>1</v>
      </c>
      <c r="E583" s="103">
        <v>15000</v>
      </c>
      <c r="F583" s="224" t="s">
        <v>78</v>
      </c>
      <c r="G583" s="224" t="s">
        <v>78</v>
      </c>
      <c r="H583" s="224" t="s">
        <v>78</v>
      </c>
      <c r="I583" s="224">
        <f>E583*150%</f>
        <v>22500</v>
      </c>
      <c r="J583" s="224" t="s">
        <v>78</v>
      </c>
      <c r="K583" s="224" t="s">
        <v>78</v>
      </c>
      <c r="L583" s="224" t="s">
        <v>78</v>
      </c>
      <c r="M583" s="224">
        <f>E583*200%</f>
        <v>30000</v>
      </c>
      <c r="N583" s="224" t="s">
        <v>78</v>
      </c>
      <c r="O583" s="224" t="s">
        <v>78</v>
      </c>
      <c r="P583" s="224" t="s">
        <v>78</v>
      </c>
    </row>
    <row r="584" spans="1:16" s="23" customFormat="1" ht="51">
      <c r="A584" s="224">
        <v>36</v>
      </c>
      <c r="B584" s="223" t="s">
        <v>411</v>
      </c>
      <c r="C584" s="222" t="s">
        <v>410</v>
      </c>
      <c r="D584" s="36">
        <v>1</v>
      </c>
      <c r="E584" s="103">
        <v>15000</v>
      </c>
      <c r="F584" s="224" t="s">
        <v>78</v>
      </c>
      <c r="G584" s="224" t="s">
        <v>78</v>
      </c>
      <c r="H584" s="224" t="s">
        <v>78</v>
      </c>
      <c r="I584" s="224">
        <f>E584*150%</f>
        <v>22500</v>
      </c>
      <c r="J584" s="224" t="s">
        <v>78</v>
      </c>
      <c r="K584" s="224" t="s">
        <v>78</v>
      </c>
      <c r="L584" s="224" t="s">
        <v>78</v>
      </c>
      <c r="M584" s="224">
        <f>E584*200%</f>
        <v>30000</v>
      </c>
      <c r="N584" s="224" t="s">
        <v>78</v>
      </c>
      <c r="O584" s="224" t="s">
        <v>78</v>
      </c>
      <c r="P584" s="224" t="s">
        <v>78</v>
      </c>
    </row>
    <row r="585" spans="1:16" s="23" customFormat="1" ht="12.75" customHeight="1">
      <c r="A585" s="400" t="s">
        <v>446</v>
      </c>
      <c r="B585" s="325"/>
      <c r="C585" s="325"/>
      <c r="D585" s="326"/>
      <c r="E585" s="326"/>
      <c r="F585" s="326"/>
      <c r="G585" s="326"/>
      <c r="H585" s="326"/>
      <c r="I585" s="326"/>
      <c r="J585" s="326"/>
      <c r="K585" s="326"/>
      <c r="L585" s="326"/>
      <c r="M585" s="326"/>
      <c r="N585" s="326"/>
      <c r="O585" s="326"/>
      <c r="P585" s="327"/>
    </row>
    <row r="586" spans="1:16" s="23" customFormat="1">
      <c r="A586" s="239">
        <v>37</v>
      </c>
      <c r="B586" s="241" t="s">
        <v>445</v>
      </c>
      <c r="C586" s="242"/>
      <c r="D586" s="36">
        <v>1</v>
      </c>
      <c r="E586" s="103">
        <v>25000</v>
      </c>
      <c r="F586" s="240" t="s">
        <v>78</v>
      </c>
      <c r="G586" s="240" t="s">
        <v>78</v>
      </c>
      <c r="H586" s="240" t="s">
        <v>78</v>
      </c>
      <c r="I586" s="240">
        <f t="shared" ref="I586:I587" si="674">E586*150%</f>
        <v>37500</v>
      </c>
      <c r="J586" s="240" t="s">
        <v>78</v>
      </c>
      <c r="K586" s="240" t="s">
        <v>78</v>
      </c>
      <c r="L586" s="240" t="s">
        <v>78</v>
      </c>
      <c r="M586" s="240">
        <f t="shared" ref="M586:M587" si="675">E586*200%</f>
        <v>50000</v>
      </c>
      <c r="N586" s="240" t="s">
        <v>78</v>
      </c>
      <c r="O586" s="240" t="s">
        <v>78</v>
      </c>
      <c r="P586" s="240" t="s">
        <v>78</v>
      </c>
    </row>
    <row r="587" spans="1:16" s="23" customFormat="1">
      <c r="A587" s="239">
        <v>38</v>
      </c>
      <c r="B587" s="241" t="s">
        <v>173</v>
      </c>
      <c r="C587" s="242"/>
      <c r="D587" s="36">
        <v>1</v>
      </c>
      <c r="E587" s="103">
        <v>25000</v>
      </c>
      <c r="F587" s="240" t="s">
        <v>78</v>
      </c>
      <c r="G587" s="240" t="s">
        <v>78</v>
      </c>
      <c r="H587" s="240" t="s">
        <v>78</v>
      </c>
      <c r="I587" s="240">
        <f t="shared" si="674"/>
        <v>37500</v>
      </c>
      <c r="J587" s="240" t="s">
        <v>78</v>
      </c>
      <c r="K587" s="240" t="s">
        <v>78</v>
      </c>
      <c r="L587" s="240" t="s">
        <v>78</v>
      </c>
      <c r="M587" s="240">
        <f t="shared" si="675"/>
        <v>50000</v>
      </c>
      <c r="N587" s="240" t="s">
        <v>78</v>
      </c>
      <c r="O587" s="240" t="s">
        <v>78</v>
      </c>
      <c r="P587" s="240" t="s">
        <v>78</v>
      </c>
    </row>
    <row r="588" spans="1:16" ht="14.25" customHeight="1">
      <c r="A588" s="339" t="s">
        <v>463</v>
      </c>
      <c r="B588" s="339"/>
      <c r="C588" s="339"/>
      <c r="D588" s="339"/>
      <c r="E588" s="339"/>
      <c r="F588" s="339"/>
      <c r="G588" s="339"/>
      <c r="H588" s="339"/>
      <c r="I588" s="339"/>
      <c r="J588" s="339"/>
      <c r="K588" s="339"/>
      <c r="L588" s="339"/>
      <c r="M588" s="339"/>
      <c r="N588" s="339"/>
      <c r="O588" s="339"/>
      <c r="P588" s="339"/>
    </row>
    <row r="589" spans="1:16" s="23" customFormat="1" ht="12.75" customHeight="1">
      <c r="A589" s="405" t="s">
        <v>471</v>
      </c>
      <c r="B589" s="406"/>
      <c r="C589" s="406"/>
      <c r="D589" s="326"/>
      <c r="E589" s="326"/>
      <c r="F589" s="326"/>
      <c r="G589" s="326"/>
      <c r="H589" s="326"/>
      <c r="I589" s="326"/>
      <c r="J589" s="326"/>
      <c r="K589" s="326"/>
      <c r="L589" s="326"/>
      <c r="M589" s="326"/>
      <c r="N589" s="326"/>
      <c r="O589" s="326"/>
      <c r="P589" s="327"/>
    </row>
    <row r="590" spans="1:16" s="23" customFormat="1">
      <c r="A590" s="345">
        <v>39</v>
      </c>
      <c r="B590" s="334" t="s">
        <v>467</v>
      </c>
      <c r="C590" s="333"/>
      <c r="D590" s="36" t="s">
        <v>382</v>
      </c>
      <c r="E590" s="103">
        <v>23000</v>
      </c>
      <c r="F590" s="201" t="s">
        <v>78</v>
      </c>
      <c r="G590" s="201" t="s">
        <v>78</v>
      </c>
      <c r="H590" s="201" t="s">
        <v>78</v>
      </c>
      <c r="I590" s="201" t="s">
        <v>78</v>
      </c>
      <c r="J590" s="201" t="s">
        <v>78</v>
      </c>
      <c r="K590" s="201" t="s">
        <v>78</v>
      </c>
      <c r="L590" s="201" t="s">
        <v>78</v>
      </c>
      <c r="M590" s="201" t="s">
        <v>78</v>
      </c>
      <c r="N590" s="201" t="s">
        <v>78</v>
      </c>
      <c r="O590" s="201" t="s">
        <v>78</v>
      </c>
      <c r="P590" s="201" t="s">
        <v>78</v>
      </c>
    </row>
    <row r="591" spans="1:16" s="23" customFormat="1">
      <c r="A591" s="345"/>
      <c r="B591" s="334"/>
      <c r="C591" s="333"/>
      <c r="D591" s="36" t="s">
        <v>254</v>
      </c>
      <c r="E591" s="201">
        <v>23000</v>
      </c>
      <c r="F591" s="201" t="s">
        <v>78</v>
      </c>
      <c r="G591" s="201" t="s">
        <v>78</v>
      </c>
      <c r="H591" s="201" t="s">
        <v>78</v>
      </c>
      <c r="I591" s="201" t="s">
        <v>78</v>
      </c>
      <c r="J591" s="201" t="s">
        <v>78</v>
      </c>
      <c r="K591" s="201" t="s">
        <v>78</v>
      </c>
      <c r="L591" s="201" t="s">
        <v>78</v>
      </c>
      <c r="M591" s="201" t="s">
        <v>78</v>
      </c>
      <c r="N591" s="201" t="s">
        <v>78</v>
      </c>
      <c r="O591" s="201" t="s">
        <v>78</v>
      </c>
      <c r="P591" s="201" t="s">
        <v>78</v>
      </c>
    </row>
    <row r="592" spans="1:16" s="23" customFormat="1">
      <c r="A592" s="345"/>
      <c r="B592" s="334"/>
      <c r="C592" s="333"/>
      <c r="D592" s="36" t="s">
        <v>255</v>
      </c>
      <c r="E592" s="201">
        <v>23000</v>
      </c>
      <c r="F592" s="201" t="s">
        <v>78</v>
      </c>
      <c r="G592" s="201" t="s">
        <v>78</v>
      </c>
      <c r="H592" s="201" t="s">
        <v>78</v>
      </c>
      <c r="I592" s="201" t="s">
        <v>78</v>
      </c>
      <c r="J592" s="201" t="s">
        <v>78</v>
      </c>
      <c r="K592" s="201" t="s">
        <v>78</v>
      </c>
      <c r="L592" s="201" t="s">
        <v>78</v>
      </c>
      <c r="M592" s="201" t="s">
        <v>78</v>
      </c>
      <c r="N592" s="201" t="s">
        <v>78</v>
      </c>
      <c r="O592" s="201" t="s">
        <v>78</v>
      </c>
      <c r="P592" s="201" t="s">
        <v>78</v>
      </c>
    </row>
    <row r="593" spans="1:16" s="23" customFormat="1">
      <c r="A593" s="345"/>
      <c r="B593" s="334"/>
      <c r="C593" s="333"/>
      <c r="D593" s="36" t="s">
        <v>256</v>
      </c>
      <c r="E593" s="201">
        <v>20000</v>
      </c>
      <c r="F593" s="201" t="s">
        <v>78</v>
      </c>
      <c r="G593" s="201" t="s">
        <v>78</v>
      </c>
      <c r="H593" s="201" t="s">
        <v>78</v>
      </c>
      <c r="I593" s="201" t="s">
        <v>78</v>
      </c>
      <c r="J593" s="201" t="s">
        <v>78</v>
      </c>
      <c r="K593" s="201" t="s">
        <v>78</v>
      </c>
      <c r="L593" s="201" t="s">
        <v>78</v>
      </c>
      <c r="M593" s="201" t="s">
        <v>78</v>
      </c>
      <c r="N593" s="201" t="s">
        <v>78</v>
      </c>
      <c r="O593" s="201" t="s">
        <v>78</v>
      </c>
      <c r="P593" s="201" t="s">
        <v>78</v>
      </c>
    </row>
    <row r="594" spans="1:16" s="23" customFormat="1" ht="12.75" customHeight="1">
      <c r="A594" s="405" t="s">
        <v>472</v>
      </c>
      <c r="B594" s="406"/>
      <c r="C594" s="406"/>
      <c r="D594" s="326"/>
      <c r="E594" s="326"/>
      <c r="F594" s="326"/>
      <c r="G594" s="326"/>
      <c r="H594" s="326"/>
      <c r="I594" s="326"/>
      <c r="J594" s="326"/>
      <c r="K594" s="326"/>
      <c r="L594" s="326"/>
      <c r="M594" s="326"/>
      <c r="N594" s="326"/>
      <c r="O594" s="326"/>
      <c r="P594" s="327"/>
    </row>
    <row r="595" spans="1:16" s="23" customFormat="1">
      <c r="A595" s="345">
        <v>40</v>
      </c>
      <c r="B595" s="334" t="s">
        <v>468</v>
      </c>
      <c r="C595" s="333"/>
      <c r="D595" s="36" t="s">
        <v>382</v>
      </c>
      <c r="E595" s="103">
        <v>25000</v>
      </c>
      <c r="F595" s="306" t="s">
        <v>78</v>
      </c>
      <c r="G595" s="306" t="s">
        <v>78</v>
      </c>
      <c r="H595" s="306" t="s">
        <v>78</v>
      </c>
      <c r="I595" s="306" t="s">
        <v>78</v>
      </c>
      <c r="J595" s="306" t="s">
        <v>78</v>
      </c>
      <c r="K595" s="306" t="s">
        <v>78</v>
      </c>
      <c r="L595" s="306" t="s">
        <v>78</v>
      </c>
      <c r="M595" s="306" t="s">
        <v>78</v>
      </c>
      <c r="N595" s="306" t="s">
        <v>78</v>
      </c>
      <c r="O595" s="306" t="s">
        <v>78</v>
      </c>
      <c r="P595" s="306" t="s">
        <v>78</v>
      </c>
    </row>
    <row r="596" spans="1:16" s="23" customFormat="1">
      <c r="A596" s="345"/>
      <c r="B596" s="334"/>
      <c r="C596" s="333"/>
      <c r="D596" s="36" t="s">
        <v>254</v>
      </c>
      <c r="E596" s="306">
        <v>25000</v>
      </c>
      <c r="F596" s="306" t="s">
        <v>78</v>
      </c>
      <c r="G596" s="306" t="s">
        <v>78</v>
      </c>
      <c r="H596" s="306" t="s">
        <v>78</v>
      </c>
      <c r="I596" s="306" t="s">
        <v>78</v>
      </c>
      <c r="J596" s="306" t="s">
        <v>78</v>
      </c>
      <c r="K596" s="306" t="s">
        <v>78</v>
      </c>
      <c r="L596" s="306" t="s">
        <v>78</v>
      </c>
      <c r="M596" s="306" t="s">
        <v>78</v>
      </c>
      <c r="N596" s="306" t="s">
        <v>78</v>
      </c>
      <c r="O596" s="306" t="s">
        <v>78</v>
      </c>
      <c r="P596" s="306" t="s">
        <v>78</v>
      </c>
    </row>
    <row r="597" spans="1:16" s="23" customFormat="1">
      <c r="A597" s="345"/>
      <c r="B597" s="334"/>
      <c r="C597" s="333"/>
      <c r="D597" s="36" t="s">
        <v>255</v>
      </c>
      <c r="E597" s="306">
        <v>25000</v>
      </c>
      <c r="F597" s="306" t="s">
        <v>78</v>
      </c>
      <c r="G597" s="306" t="s">
        <v>78</v>
      </c>
      <c r="H597" s="306" t="s">
        <v>78</v>
      </c>
      <c r="I597" s="306" t="s">
        <v>78</v>
      </c>
      <c r="J597" s="306" t="s">
        <v>78</v>
      </c>
      <c r="K597" s="306" t="s">
        <v>78</v>
      </c>
      <c r="L597" s="306" t="s">
        <v>78</v>
      </c>
      <c r="M597" s="306" t="s">
        <v>78</v>
      </c>
      <c r="N597" s="306" t="s">
        <v>78</v>
      </c>
      <c r="O597" s="306" t="s">
        <v>78</v>
      </c>
      <c r="P597" s="306" t="s">
        <v>78</v>
      </c>
    </row>
    <row r="598" spans="1:16" s="23" customFormat="1">
      <c r="A598" s="345"/>
      <c r="B598" s="334"/>
      <c r="C598" s="333"/>
      <c r="D598" s="36" t="s">
        <v>256</v>
      </c>
      <c r="E598" s="306">
        <v>22000</v>
      </c>
      <c r="F598" s="306" t="s">
        <v>78</v>
      </c>
      <c r="G598" s="306" t="s">
        <v>78</v>
      </c>
      <c r="H598" s="306" t="s">
        <v>78</v>
      </c>
      <c r="I598" s="306" t="s">
        <v>78</v>
      </c>
      <c r="J598" s="306" t="s">
        <v>78</v>
      </c>
      <c r="K598" s="306" t="s">
        <v>78</v>
      </c>
      <c r="L598" s="306" t="s">
        <v>78</v>
      </c>
      <c r="M598" s="306" t="s">
        <v>78</v>
      </c>
      <c r="N598" s="306" t="s">
        <v>78</v>
      </c>
      <c r="O598" s="306" t="s">
        <v>78</v>
      </c>
      <c r="P598" s="306" t="s">
        <v>78</v>
      </c>
    </row>
    <row r="599" spans="1:16" ht="14.25" customHeight="1">
      <c r="A599" s="399" t="s">
        <v>464</v>
      </c>
      <c r="B599" s="399"/>
      <c r="C599" s="399"/>
      <c r="D599" s="399"/>
      <c r="E599" s="399"/>
      <c r="F599" s="399"/>
      <c r="G599" s="399"/>
      <c r="H599" s="399"/>
      <c r="I599" s="399"/>
      <c r="J599" s="399"/>
      <c r="K599" s="399"/>
      <c r="L599" s="399"/>
      <c r="M599" s="399"/>
      <c r="N599" s="399"/>
      <c r="O599" s="399"/>
      <c r="P599" s="399"/>
    </row>
    <row r="600" spans="1:16" ht="12.75" customHeight="1">
      <c r="A600" s="32" t="s">
        <v>0</v>
      </c>
      <c r="B600" s="353" t="s">
        <v>178</v>
      </c>
      <c r="C600" s="354"/>
      <c r="D600" s="354"/>
      <c r="E600" s="354"/>
      <c r="F600" s="354"/>
      <c r="G600" s="354"/>
      <c r="H600" s="355"/>
      <c r="I600" s="339" t="s">
        <v>179</v>
      </c>
      <c r="J600" s="339"/>
      <c r="K600" s="339"/>
      <c r="L600" s="18"/>
      <c r="M600" s="18"/>
      <c r="N600" s="18"/>
      <c r="O600" s="18"/>
      <c r="P600" s="18"/>
    </row>
    <row r="601" spans="1:16" ht="12" customHeight="1">
      <c r="A601" s="22">
        <v>1</v>
      </c>
      <c r="B601" s="395" t="s">
        <v>181</v>
      </c>
      <c r="C601" s="396"/>
      <c r="D601" s="396"/>
      <c r="E601" s="396"/>
      <c r="F601" s="397"/>
      <c r="G601" s="397"/>
      <c r="H601" s="398"/>
      <c r="I601" s="408">
        <v>250</v>
      </c>
      <c r="J601" s="409"/>
      <c r="K601" s="410"/>
      <c r="L601" s="19"/>
      <c r="M601" s="19"/>
      <c r="N601" s="19"/>
      <c r="O601" s="19"/>
      <c r="P601" s="19"/>
    </row>
    <row r="602" spans="1:16" ht="15.75">
      <c r="A602" s="72"/>
      <c r="B602" s="75" t="s">
        <v>358</v>
      </c>
      <c r="C602" s="72"/>
      <c r="D602" s="71"/>
      <c r="I602" s="71"/>
    </row>
    <row r="603" spans="1:16">
      <c r="B603" s="69"/>
      <c r="C603" s="61"/>
      <c r="D603" s="62"/>
      <c r="I603" s="62"/>
      <c r="J603" s="62"/>
      <c r="K603" s="62"/>
    </row>
    <row r="604" spans="1:16">
      <c r="A604" s="72"/>
      <c r="B604" s="69"/>
      <c r="C604" s="72"/>
      <c r="D604" s="300"/>
      <c r="I604" s="300"/>
      <c r="J604" s="300"/>
      <c r="K604" s="300"/>
      <c r="L604" s="300"/>
      <c r="M604" s="300"/>
      <c r="N604" s="300"/>
      <c r="O604" s="300"/>
      <c r="P604" s="300"/>
    </row>
    <row r="605" spans="1:16" ht="26.25" customHeight="1">
      <c r="B605" s="59"/>
      <c r="C605" s="346" t="s">
        <v>266</v>
      </c>
      <c r="D605" s="346"/>
      <c r="E605" s="346"/>
      <c r="F605" s="346"/>
      <c r="G605" s="346"/>
      <c r="I605" s="93"/>
      <c r="J605" s="3" t="s">
        <v>267</v>
      </c>
      <c r="L605" s="2"/>
      <c r="M605" s="2"/>
      <c r="N605" s="2"/>
      <c r="O605" s="2"/>
      <c r="P605" s="2"/>
    </row>
    <row r="606" spans="1:16" ht="9.75" customHeight="1">
      <c r="A606" s="23"/>
      <c r="C606" s="30"/>
      <c r="D606" s="46"/>
      <c r="E606" s="54"/>
      <c r="F606" s="53"/>
      <c r="K606" s="2"/>
      <c r="L606" s="2"/>
      <c r="M606" s="2"/>
      <c r="N606" s="2"/>
      <c r="O606" s="2"/>
      <c r="P606" s="2"/>
    </row>
    <row r="607" spans="1:16">
      <c r="A607" s="23"/>
      <c r="B607" s="59"/>
      <c r="C607" s="319" t="s">
        <v>396</v>
      </c>
      <c r="D607" s="319"/>
      <c r="E607" s="319"/>
      <c r="F607" s="319"/>
      <c r="G607" s="319"/>
      <c r="I607" s="93"/>
      <c r="J607" s="4" t="s">
        <v>268</v>
      </c>
      <c r="K607" s="93"/>
      <c r="L607" s="2"/>
      <c r="M607" s="2"/>
      <c r="N607" s="2"/>
      <c r="O607" s="2"/>
      <c r="P607" s="2"/>
    </row>
    <row r="608" spans="1:16" ht="12.75" customHeight="1">
      <c r="A608" s="46"/>
      <c r="B608" s="53"/>
      <c r="C608" s="46"/>
      <c r="D608" s="46"/>
      <c r="E608" s="53"/>
      <c r="F608" s="53"/>
      <c r="G608" s="53"/>
      <c r="H608" s="53"/>
      <c r="I608" s="46"/>
      <c r="J608" s="46"/>
      <c r="K608" s="46"/>
      <c r="L608" s="46"/>
      <c r="M608" s="46"/>
      <c r="N608" s="46"/>
      <c r="O608" s="46"/>
      <c r="P608" s="46"/>
    </row>
    <row r="609" spans="1:16">
      <c r="A609" s="23"/>
      <c r="B609" s="59"/>
      <c r="C609" s="319" t="s">
        <v>440</v>
      </c>
      <c r="D609" s="319"/>
      <c r="E609" s="319"/>
      <c r="F609" s="319"/>
      <c r="G609" s="319"/>
      <c r="I609" s="115"/>
      <c r="J609" s="4" t="s">
        <v>439</v>
      </c>
      <c r="K609" s="115"/>
      <c r="L609" s="2"/>
      <c r="M609" s="2"/>
      <c r="N609" s="2"/>
      <c r="O609" s="2"/>
      <c r="P609" s="2"/>
    </row>
    <row r="610" spans="1:16" ht="12.75" customHeight="1">
      <c r="A610" s="46"/>
      <c r="B610" s="53"/>
      <c r="C610" s="46"/>
      <c r="D610" s="46"/>
      <c r="E610" s="53"/>
      <c r="F610" s="53"/>
      <c r="G610" s="53"/>
      <c r="H610" s="53"/>
      <c r="I610" s="46"/>
      <c r="J610" s="46"/>
      <c r="K610" s="46"/>
      <c r="L610" s="46"/>
      <c r="M610" s="46"/>
      <c r="N610" s="46"/>
      <c r="O610" s="46"/>
      <c r="P610" s="46"/>
    </row>
    <row r="611" spans="1:16" ht="12.75" customHeight="1">
      <c r="A611" s="46"/>
      <c r="B611" s="53"/>
      <c r="C611" s="46"/>
      <c r="D611" s="46"/>
      <c r="E611" s="53"/>
      <c r="F611" s="53"/>
      <c r="G611" s="53"/>
      <c r="H611" s="53"/>
      <c r="I611" s="46"/>
      <c r="J611" s="46"/>
      <c r="K611" s="46"/>
      <c r="L611" s="46"/>
      <c r="M611" s="46"/>
      <c r="N611" s="46"/>
      <c r="O611" s="46"/>
      <c r="P611" s="46"/>
    </row>
    <row r="612" spans="1:16" ht="12.75" customHeight="1">
      <c r="A612" s="46"/>
      <c r="B612" s="53"/>
      <c r="C612" s="47" t="s">
        <v>436</v>
      </c>
      <c r="D612" s="12"/>
      <c r="E612" s="55"/>
      <c r="F612" s="55"/>
      <c r="G612" s="53"/>
      <c r="H612" s="53"/>
      <c r="I612" s="46"/>
      <c r="J612" s="46"/>
      <c r="K612" s="46"/>
      <c r="L612" s="46"/>
      <c r="M612" s="46"/>
      <c r="N612" s="46"/>
      <c r="O612" s="46"/>
      <c r="P612" s="46"/>
    </row>
    <row r="613" spans="1:16">
      <c r="A613" s="23"/>
      <c r="C613" s="383" t="s">
        <v>437</v>
      </c>
      <c r="D613" s="383"/>
      <c r="E613" s="383"/>
      <c r="F613" s="383"/>
      <c r="K613" s="2"/>
    </row>
    <row r="614" spans="1:16">
      <c r="A614" s="23"/>
      <c r="C614" s="383" t="s">
        <v>438</v>
      </c>
      <c r="D614" s="383"/>
      <c r="E614" s="383"/>
      <c r="F614" s="383"/>
      <c r="K614" s="2"/>
    </row>
  </sheetData>
  <mergeCells count="442">
    <mergeCell ref="A481:A484"/>
    <mergeCell ref="C426:C427"/>
    <mergeCell ref="A428:A429"/>
    <mergeCell ref="C446:C447"/>
    <mergeCell ref="C400:C403"/>
    <mergeCell ref="B400:B403"/>
    <mergeCell ref="B471:B472"/>
    <mergeCell ref="C471:C472"/>
    <mergeCell ref="A471:A472"/>
    <mergeCell ref="B428:B429"/>
    <mergeCell ref="C428:C429"/>
    <mergeCell ref="A475:P475"/>
    <mergeCell ref="B461:B462"/>
    <mergeCell ref="A469:A470"/>
    <mergeCell ref="B463:B464"/>
    <mergeCell ref="C463:C464"/>
    <mergeCell ref="A461:A462"/>
    <mergeCell ref="B452:B453"/>
    <mergeCell ref="B477:B480"/>
    <mergeCell ref="A477:A480"/>
    <mergeCell ref="C481:C484"/>
    <mergeCell ref="B481:B484"/>
    <mergeCell ref="B412:B415"/>
    <mergeCell ref="A404:A407"/>
    <mergeCell ref="B5:C5"/>
    <mergeCell ref="K5:O5"/>
    <mergeCell ref="A576:A577"/>
    <mergeCell ref="B576:B577"/>
    <mergeCell ref="C576:C577"/>
    <mergeCell ref="B561:B563"/>
    <mergeCell ref="C561:C563"/>
    <mergeCell ref="A561:A563"/>
    <mergeCell ref="A575:P575"/>
    <mergeCell ref="C422:C424"/>
    <mergeCell ref="A502:A505"/>
    <mergeCell ref="C489:C492"/>
    <mergeCell ref="B489:B492"/>
    <mergeCell ref="C493:C496"/>
    <mergeCell ref="B493:B496"/>
    <mergeCell ref="A493:A496"/>
    <mergeCell ref="C497:C500"/>
    <mergeCell ref="B497:B500"/>
    <mergeCell ref="A476:P476"/>
    <mergeCell ref="D422:P422"/>
    <mergeCell ref="E423:H423"/>
    <mergeCell ref="I423:L423"/>
    <mergeCell ref="M423:P423"/>
    <mergeCell ref="A463:A464"/>
    <mergeCell ref="C485:C488"/>
    <mergeCell ref="A560:P560"/>
    <mergeCell ref="A539:A541"/>
    <mergeCell ref="B549:B551"/>
    <mergeCell ref="C549:C551"/>
    <mergeCell ref="A497:A500"/>
    <mergeCell ref="B485:B488"/>
    <mergeCell ref="B502:B505"/>
    <mergeCell ref="A501:P501"/>
    <mergeCell ref="A485:A488"/>
    <mergeCell ref="A510:A513"/>
    <mergeCell ref="B570:B571"/>
    <mergeCell ref="A585:P585"/>
    <mergeCell ref="C529:C532"/>
    <mergeCell ref="C570:C571"/>
    <mergeCell ref="B539:B541"/>
    <mergeCell ref="C595:C598"/>
    <mergeCell ref="C514:C517"/>
    <mergeCell ref="A549:A551"/>
    <mergeCell ref="C506:C509"/>
    <mergeCell ref="B506:B509"/>
    <mergeCell ref="A506:A509"/>
    <mergeCell ref="C510:C513"/>
    <mergeCell ref="A514:A517"/>
    <mergeCell ref="C518:C521"/>
    <mergeCell ref="B518:B521"/>
    <mergeCell ref="A568:A569"/>
    <mergeCell ref="B568:B569"/>
    <mergeCell ref="B556:B559"/>
    <mergeCell ref="A556:A559"/>
    <mergeCell ref="C536:C538"/>
    <mergeCell ref="B536:B538"/>
    <mergeCell ref="C523:C525"/>
    <mergeCell ref="A400:A403"/>
    <mergeCell ref="A426:A427"/>
    <mergeCell ref="B426:B427"/>
    <mergeCell ref="B404:B407"/>
    <mergeCell ref="A392:A395"/>
    <mergeCell ref="A425:P425"/>
    <mergeCell ref="C477:C480"/>
    <mergeCell ref="B422:B424"/>
    <mergeCell ref="A421:P421"/>
    <mergeCell ref="C404:C407"/>
    <mergeCell ref="C412:C415"/>
    <mergeCell ref="A446:A447"/>
    <mergeCell ref="C457:C458"/>
    <mergeCell ref="A457:A458"/>
    <mergeCell ref="B459:B460"/>
    <mergeCell ref="C448:C449"/>
    <mergeCell ref="A114:P114"/>
    <mergeCell ref="A452:A453"/>
    <mergeCell ref="C461:C462"/>
    <mergeCell ref="C459:C460"/>
    <mergeCell ref="B448:B449"/>
    <mergeCell ref="A448:A449"/>
    <mergeCell ref="B455:B456"/>
    <mergeCell ref="C455:C456"/>
    <mergeCell ref="A455:A456"/>
    <mergeCell ref="B450:B451"/>
    <mergeCell ref="A450:A451"/>
    <mergeCell ref="C450:C451"/>
    <mergeCell ref="A459:A460"/>
    <mergeCell ref="C452:C453"/>
    <mergeCell ref="A286:P286"/>
    <mergeCell ref="C416:C419"/>
    <mergeCell ref="B416:B419"/>
    <mergeCell ref="A416:A419"/>
    <mergeCell ref="A347:A352"/>
    <mergeCell ref="A412:A415"/>
    <mergeCell ref="A379:A381"/>
    <mergeCell ref="B379:B381"/>
    <mergeCell ref="B446:B447"/>
    <mergeCell ref="C353:C358"/>
    <mergeCell ref="B211:B215"/>
    <mergeCell ref="A211:A215"/>
    <mergeCell ref="C396:C399"/>
    <mergeCell ref="B396:B399"/>
    <mergeCell ref="C195:C199"/>
    <mergeCell ref="B195:B199"/>
    <mergeCell ref="A195:A200"/>
    <mergeCell ref="A202:P202"/>
    <mergeCell ref="A206:A209"/>
    <mergeCell ref="B353:B358"/>
    <mergeCell ref="A396:A399"/>
    <mergeCell ref="C347:C352"/>
    <mergeCell ref="B347:B352"/>
    <mergeCell ref="A353:A358"/>
    <mergeCell ref="A359:A364"/>
    <mergeCell ref="C365:C369"/>
    <mergeCell ref="B365:B369"/>
    <mergeCell ref="A365:A369"/>
    <mergeCell ref="C370:C373"/>
    <mergeCell ref="B370:B373"/>
    <mergeCell ref="C238:C242"/>
    <mergeCell ref="C392:C395"/>
    <mergeCell ref="B392:B395"/>
    <mergeCell ref="B299:B304"/>
    <mergeCell ref="B85:B86"/>
    <mergeCell ref="B359:B364"/>
    <mergeCell ref="C359:C364"/>
    <mergeCell ref="A176:A181"/>
    <mergeCell ref="A115:A120"/>
    <mergeCell ref="C121:C125"/>
    <mergeCell ref="B121:B126"/>
    <mergeCell ref="A121:A126"/>
    <mergeCell ref="C127:C131"/>
    <mergeCell ref="B127:B132"/>
    <mergeCell ref="A127:A132"/>
    <mergeCell ref="C115:C119"/>
    <mergeCell ref="B115:B120"/>
    <mergeCell ref="B133:B137"/>
    <mergeCell ref="A133:A137"/>
    <mergeCell ref="C335:C339"/>
    <mergeCell ref="B335:B340"/>
    <mergeCell ref="A335:A340"/>
    <mergeCell ref="A346:P346"/>
    <mergeCell ref="C133:C137"/>
    <mergeCell ref="B164:B169"/>
    <mergeCell ref="A164:A169"/>
    <mergeCell ref="C182:C186"/>
    <mergeCell ref="B182:B187"/>
    <mergeCell ref="A10:A12"/>
    <mergeCell ref="C10:C12"/>
    <mergeCell ref="D10:P10"/>
    <mergeCell ref="E11:H11"/>
    <mergeCell ref="I11:L11"/>
    <mergeCell ref="M11:P11"/>
    <mergeCell ref="A15:P15"/>
    <mergeCell ref="B10:B12"/>
    <mergeCell ref="B55:B59"/>
    <mergeCell ref="A55:A59"/>
    <mergeCell ref="C51:C54"/>
    <mergeCell ref="B51:B54"/>
    <mergeCell ref="A51:A54"/>
    <mergeCell ref="C31:C34"/>
    <mergeCell ref="B31:B34"/>
    <mergeCell ref="A31:A34"/>
    <mergeCell ref="A36:P36"/>
    <mergeCell ref="A50:P50"/>
    <mergeCell ref="A37:A41"/>
    <mergeCell ref="A44:A49"/>
    <mergeCell ref="A182:A187"/>
    <mergeCell ref="A188:P188"/>
    <mergeCell ref="C234:C237"/>
    <mergeCell ref="B234:B237"/>
    <mergeCell ref="A14:P14"/>
    <mergeCell ref="B94:B99"/>
    <mergeCell ref="A94:A99"/>
    <mergeCell ref="A100:P100"/>
    <mergeCell ref="C101:C105"/>
    <mergeCell ref="B101:B106"/>
    <mergeCell ref="A101:A106"/>
    <mergeCell ref="C107:C111"/>
    <mergeCell ref="B107:B112"/>
    <mergeCell ref="A107:A112"/>
    <mergeCell ref="C94:C98"/>
    <mergeCell ref="A73:A78"/>
    <mergeCell ref="C73:C77"/>
    <mergeCell ref="B73:B78"/>
    <mergeCell ref="A85:A86"/>
    <mergeCell ref="C85:C86"/>
    <mergeCell ref="C176:C180"/>
    <mergeCell ref="B203:B204"/>
    <mergeCell ref="A203:A204"/>
    <mergeCell ref="C203:C204"/>
    <mergeCell ref="B189:B194"/>
    <mergeCell ref="C189:C193"/>
    <mergeCell ref="A189:A194"/>
    <mergeCell ref="A238:A242"/>
    <mergeCell ref="B176:B181"/>
    <mergeCell ref="C206:C209"/>
    <mergeCell ref="B376:B378"/>
    <mergeCell ref="C388:C391"/>
    <mergeCell ref="B388:B391"/>
    <mergeCell ref="A388:A391"/>
    <mergeCell ref="A370:A373"/>
    <mergeCell ref="C379:C381"/>
    <mergeCell ref="C376:C378"/>
    <mergeCell ref="C382:C384"/>
    <mergeCell ref="A374:P374"/>
    <mergeCell ref="A375:P375"/>
    <mergeCell ref="A376:A378"/>
    <mergeCell ref="A385:P385"/>
    <mergeCell ref="A387:P387"/>
    <mergeCell ref="A382:A384"/>
    <mergeCell ref="B382:B384"/>
    <mergeCell ref="B216:B221"/>
    <mergeCell ref="A216:A221"/>
    <mergeCell ref="A267:P267"/>
    <mergeCell ref="B1:D1"/>
    <mergeCell ref="K1:O1"/>
    <mergeCell ref="B2:F2"/>
    <mergeCell ref="K2:O2"/>
    <mergeCell ref="B3:E3"/>
    <mergeCell ref="A156:A161"/>
    <mergeCell ref="B156:B161"/>
    <mergeCell ref="C156:C160"/>
    <mergeCell ref="K4:O4"/>
    <mergeCell ref="A6:P6"/>
    <mergeCell ref="A7:P7"/>
    <mergeCell ref="A8:P8"/>
    <mergeCell ref="C138:C142"/>
    <mergeCell ref="B138:B143"/>
    <mergeCell ref="A138:A143"/>
    <mergeCell ref="C150:C154"/>
    <mergeCell ref="B150:B155"/>
    <mergeCell ref="B4:E4"/>
    <mergeCell ref="B60:B65"/>
    <mergeCell ref="A60:A65"/>
    <mergeCell ref="C66:C70"/>
    <mergeCell ref="B66:B71"/>
    <mergeCell ref="A66:A71"/>
    <mergeCell ref="C79:C83"/>
    <mergeCell ref="C164:C168"/>
    <mergeCell ref="A163:P163"/>
    <mergeCell ref="C170:C174"/>
    <mergeCell ref="B170:B175"/>
    <mergeCell ref="A170:A175"/>
    <mergeCell ref="A150:A155"/>
    <mergeCell ref="B16:B20"/>
    <mergeCell ref="A16:A20"/>
    <mergeCell ref="C16:C20"/>
    <mergeCell ref="C37:C41"/>
    <mergeCell ref="B22:B25"/>
    <mergeCell ref="A22:A25"/>
    <mergeCell ref="C22:C25"/>
    <mergeCell ref="B27:B30"/>
    <mergeCell ref="C27:C30"/>
    <mergeCell ref="A27:A30"/>
    <mergeCell ref="C144:C148"/>
    <mergeCell ref="B144:B149"/>
    <mergeCell ref="A144:A149"/>
    <mergeCell ref="A88:A93"/>
    <mergeCell ref="A79:A83"/>
    <mergeCell ref="B37:B41"/>
    <mergeCell ref="A87:P87"/>
    <mergeCell ref="C60:C64"/>
    <mergeCell ref="C281:C284"/>
    <mergeCell ref="A244:P244"/>
    <mergeCell ref="C268:C271"/>
    <mergeCell ref="B268:B271"/>
    <mergeCell ref="A268:A271"/>
    <mergeCell ref="B245:B250"/>
    <mergeCell ref="A245:A250"/>
    <mergeCell ref="B257:B261"/>
    <mergeCell ref="A257:A261"/>
    <mergeCell ref="C257:C261"/>
    <mergeCell ref="C262:C266"/>
    <mergeCell ref="B262:B266"/>
    <mergeCell ref="A262:A266"/>
    <mergeCell ref="C251:C255"/>
    <mergeCell ref="B251:B256"/>
    <mergeCell ref="A251:A256"/>
    <mergeCell ref="A276:P276"/>
    <mergeCell ref="C272:C275"/>
    <mergeCell ref="B272:B275"/>
    <mergeCell ref="B238:B242"/>
    <mergeCell ref="A234:A237"/>
    <mergeCell ref="C216:C220"/>
    <mergeCell ref="B88:B93"/>
    <mergeCell ref="C88:C92"/>
    <mergeCell ref="B442:B443"/>
    <mergeCell ref="A442:A443"/>
    <mergeCell ref="A422:A424"/>
    <mergeCell ref="B408:B411"/>
    <mergeCell ref="A408:A411"/>
    <mergeCell ref="C408:C411"/>
    <mergeCell ref="B206:B209"/>
    <mergeCell ref="B224:B228"/>
    <mergeCell ref="A224:A228"/>
    <mergeCell ref="C224:C228"/>
    <mergeCell ref="C211:C215"/>
    <mergeCell ref="C229:C233"/>
    <mergeCell ref="B229:B233"/>
    <mergeCell ref="A229:A233"/>
    <mergeCell ref="A272:A275"/>
    <mergeCell ref="C277:C280"/>
    <mergeCell ref="B277:B280"/>
    <mergeCell ref="A277:A280"/>
    <mergeCell ref="A281:A284"/>
    <mergeCell ref="C321:C325"/>
    <mergeCell ref="B310:B314"/>
    <mergeCell ref="C310:C314"/>
    <mergeCell ref="A310:A314"/>
    <mergeCell ref="A315:A319"/>
    <mergeCell ref="B315:B319"/>
    <mergeCell ref="C315:C319"/>
    <mergeCell ref="B287:B292"/>
    <mergeCell ref="A287:A292"/>
    <mergeCell ref="C287:C291"/>
    <mergeCell ref="B293:B298"/>
    <mergeCell ref="A293:A298"/>
    <mergeCell ref="C293:C297"/>
    <mergeCell ref="A299:A304"/>
    <mergeCell ref="C299:C303"/>
    <mergeCell ref="B305:B309"/>
    <mergeCell ref="A305:A309"/>
    <mergeCell ref="C305:C309"/>
    <mergeCell ref="B79:B83"/>
    <mergeCell ref="B44:B49"/>
    <mergeCell ref="C44:C48"/>
    <mergeCell ref="C55:C59"/>
    <mergeCell ref="C609:G609"/>
    <mergeCell ref="C613:F613"/>
    <mergeCell ref="B436:B437"/>
    <mergeCell ref="A436:A437"/>
    <mergeCell ref="C436:C437"/>
    <mergeCell ref="B438:B439"/>
    <mergeCell ref="C442:C443"/>
    <mergeCell ref="B444:B445"/>
    <mergeCell ref="A444:A445"/>
    <mergeCell ref="C444:C445"/>
    <mergeCell ref="C438:C439"/>
    <mergeCell ref="A438:A439"/>
    <mergeCell ref="B440:B441"/>
    <mergeCell ref="A440:A441"/>
    <mergeCell ref="C440:C441"/>
    <mergeCell ref="B457:B458"/>
    <mergeCell ref="A588:P588"/>
    <mergeCell ref="A489:A492"/>
    <mergeCell ref="B469:B470"/>
    <mergeCell ref="C469:C470"/>
    <mergeCell ref="C605:G605"/>
    <mergeCell ref="C607:G607"/>
    <mergeCell ref="A589:P589"/>
    <mergeCell ref="B533:B535"/>
    <mergeCell ref="I601:K601"/>
    <mergeCell ref="C614:F614"/>
    <mergeCell ref="A581:P581"/>
    <mergeCell ref="A473:P473"/>
    <mergeCell ref="B526:B528"/>
    <mergeCell ref="A526:A528"/>
    <mergeCell ref="A522:P522"/>
    <mergeCell ref="C533:C535"/>
    <mergeCell ref="B546:B548"/>
    <mergeCell ref="C546:C548"/>
    <mergeCell ref="A546:A548"/>
    <mergeCell ref="C556:C559"/>
    <mergeCell ref="B542:B544"/>
    <mergeCell ref="A542:A544"/>
    <mergeCell ref="C542:C544"/>
    <mergeCell ref="A564:A565"/>
    <mergeCell ref="B564:B565"/>
    <mergeCell ref="C564:C565"/>
    <mergeCell ref="A566:A567"/>
    <mergeCell ref="B566:B567"/>
    <mergeCell ref="J3:O3"/>
    <mergeCell ref="A590:A593"/>
    <mergeCell ref="B590:B593"/>
    <mergeCell ref="C590:C593"/>
    <mergeCell ref="C566:C567"/>
    <mergeCell ref="A570:A571"/>
    <mergeCell ref="C526:C528"/>
    <mergeCell ref="C502:C505"/>
    <mergeCell ref="B430:B431"/>
    <mergeCell ref="C430:C431"/>
    <mergeCell ref="A430:A431"/>
    <mergeCell ref="B432:B433"/>
    <mergeCell ref="A432:A433"/>
    <mergeCell ref="B434:B435"/>
    <mergeCell ref="C434:C435"/>
    <mergeCell ref="C432:C433"/>
    <mergeCell ref="A434:A435"/>
    <mergeCell ref="C245:C249"/>
    <mergeCell ref="B281:B284"/>
    <mergeCell ref="C329:C333"/>
    <mergeCell ref="B329:B333"/>
    <mergeCell ref="A329:A333"/>
    <mergeCell ref="A321:A325"/>
    <mergeCell ref="B321:B325"/>
    <mergeCell ref="B601:H601"/>
    <mergeCell ref="C568:C569"/>
    <mergeCell ref="B600:H600"/>
    <mergeCell ref="A533:A535"/>
    <mergeCell ref="C552:C554"/>
    <mergeCell ref="A518:A521"/>
    <mergeCell ref="B523:B525"/>
    <mergeCell ref="A523:A525"/>
    <mergeCell ref="B510:B513"/>
    <mergeCell ref="A599:P599"/>
    <mergeCell ref="A578:P578"/>
    <mergeCell ref="B552:B554"/>
    <mergeCell ref="A552:A554"/>
    <mergeCell ref="A545:P545"/>
    <mergeCell ref="A536:A538"/>
    <mergeCell ref="C539:C541"/>
    <mergeCell ref="A594:P594"/>
    <mergeCell ref="A595:A598"/>
    <mergeCell ref="B595:B598"/>
    <mergeCell ref="I600:K600"/>
    <mergeCell ref="A555:P555"/>
    <mergeCell ref="B529:B532"/>
    <mergeCell ref="A529:A532"/>
    <mergeCell ref="B514:B517"/>
  </mergeCells>
  <pageMargins left="0.51181102362204722" right="0.39370078740157483" top="0.94488188976377963" bottom="0.39370078740157483" header="0.51181102362204722" footer="0.4330708661417322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2"/>
  <sheetViews>
    <sheetView topLeftCell="B11" workbookViewId="0">
      <selection activeCell="P371" sqref="P371"/>
    </sheetView>
  </sheetViews>
  <sheetFormatPr defaultRowHeight="12.75"/>
  <cols>
    <col min="1" max="1" width="9.140625" style="24"/>
    <col min="2" max="2" width="9.140625" style="49"/>
    <col min="3" max="3" width="9.140625" style="45"/>
    <col min="5" max="8" width="9.140625" style="63"/>
  </cols>
  <sheetData>
    <row r="1" spans="1:15" ht="14.25" hidden="1" customHeight="1">
      <c r="A1" s="31" t="s">
        <v>196</v>
      </c>
    </row>
    <row r="2" spans="1:15" ht="14.25" hidden="1" customHeight="1">
      <c r="B2" s="111" t="s">
        <v>420</v>
      </c>
      <c r="K2" s="126" t="s">
        <v>422</v>
      </c>
    </row>
    <row r="3" spans="1:15" hidden="1">
      <c r="B3" s="111" t="s">
        <v>421</v>
      </c>
    </row>
    <row r="4" spans="1:15" hidden="1">
      <c r="K4" s="112"/>
      <c r="L4" s="112"/>
      <c r="M4" s="112"/>
      <c r="N4" s="112"/>
      <c r="O4" s="112"/>
    </row>
    <row r="5" spans="1:15" s="112" customFormat="1" hidden="1">
      <c r="A5" s="24"/>
      <c r="B5" s="443" t="s">
        <v>427</v>
      </c>
      <c r="C5" s="453"/>
      <c r="E5" s="63"/>
      <c r="F5" s="63"/>
      <c r="G5" s="63"/>
      <c r="H5" s="63"/>
      <c r="K5" s="479" t="s">
        <v>428</v>
      </c>
      <c r="L5" s="480"/>
      <c r="M5" s="480"/>
      <c r="N5" s="480"/>
      <c r="O5" s="480"/>
    </row>
    <row r="6" spans="1:15" s="33" customFormat="1" hidden="1">
      <c r="A6" s="442"/>
      <c r="B6" s="482"/>
      <c r="C6" s="442"/>
      <c r="E6" s="25">
        <v>16200</v>
      </c>
      <c r="F6" s="25">
        <v>14400</v>
      </c>
      <c r="G6" s="25"/>
      <c r="H6" s="25"/>
    </row>
    <row r="7" spans="1:15" s="33" customFormat="1" hidden="1">
      <c r="A7" s="442"/>
      <c r="B7" s="482"/>
      <c r="C7" s="442"/>
      <c r="D7" s="33">
        <v>2</v>
      </c>
      <c r="E7" s="25">
        <v>15600</v>
      </c>
      <c r="F7" s="25">
        <v>13800</v>
      </c>
      <c r="G7" s="25"/>
      <c r="H7" s="25"/>
    </row>
    <row r="8" spans="1:15" s="33" customFormat="1" ht="20.25" hidden="1" customHeight="1">
      <c r="A8" s="442"/>
      <c r="B8" s="482"/>
      <c r="C8" s="442"/>
      <c r="D8" s="33">
        <v>3</v>
      </c>
      <c r="E8" s="25">
        <v>15600</v>
      </c>
      <c r="F8" s="25">
        <v>13800</v>
      </c>
      <c r="G8" s="25"/>
      <c r="H8" s="25"/>
    </row>
    <row r="9" spans="1:15" s="33" customFormat="1" hidden="1">
      <c r="B9" s="49"/>
      <c r="C9" s="44"/>
      <c r="D9" s="33">
        <v>4</v>
      </c>
      <c r="E9" s="25">
        <v>15600</v>
      </c>
      <c r="F9" s="25"/>
      <c r="G9" s="25">
        <v>13600</v>
      </c>
      <c r="H9" s="25"/>
    </row>
    <row r="10" spans="1:15" s="33" customFormat="1">
      <c r="A10" s="119"/>
      <c r="B10" s="120"/>
      <c r="C10" s="121"/>
      <c r="D10" s="33">
        <v>6</v>
      </c>
      <c r="E10" s="38" t="s">
        <v>78</v>
      </c>
      <c r="G10" s="33">
        <v>13600</v>
      </c>
      <c r="I10" s="38" t="s">
        <v>78</v>
      </c>
      <c r="M10" s="38" t="s">
        <v>78</v>
      </c>
    </row>
    <row r="11" spans="1:15" s="33" customFormat="1">
      <c r="A11" s="478"/>
      <c r="B11" s="477"/>
      <c r="C11" s="478"/>
      <c r="E11" s="33">
        <v>16200</v>
      </c>
    </row>
    <row r="12" spans="1:15" s="33" customFormat="1">
      <c r="A12" s="478"/>
      <c r="B12" s="477"/>
      <c r="C12" s="478"/>
      <c r="D12" s="33">
        <v>2</v>
      </c>
      <c r="E12" s="33">
        <v>15600</v>
      </c>
    </row>
    <row r="13" spans="1:15" s="33" customFormat="1">
      <c r="A13" s="478"/>
      <c r="B13" s="477"/>
      <c r="C13" s="478"/>
      <c r="D13" s="33">
        <v>3</v>
      </c>
      <c r="E13" s="33">
        <v>15600</v>
      </c>
    </row>
    <row r="14" spans="1:15" s="33" customFormat="1">
      <c r="B14" s="49"/>
      <c r="C14" s="44"/>
      <c r="D14" s="33">
        <v>5</v>
      </c>
      <c r="E14" s="25">
        <v>15600</v>
      </c>
      <c r="F14" s="25"/>
      <c r="G14" s="25">
        <v>13600</v>
      </c>
      <c r="H14" s="25"/>
    </row>
    <row r="15" spans="1:15" s="33" customFormat="1">
      <c r="B15" s="79"/>
      <c r="C15" s="80"/>
      <c r="D15" s="33">
        <v>4</v>
      </c>
      <c r="E15" s="33">
        <v>15600</v>
      </c>
      <c r="G15" s="33">
        <v>13600</v>
      </c>
    </row>
    <row r="16" spans="1:15" s="33" customFormat="1">
      <c r="A16" s="442"/>
      <c r="B16" s="447"/>
      <c r="C16" s="442"/>
      <c r="D16" s="33">
        <v>5</v>
      </c>
      <c r="E16" s="104">
        <v>26360</v>
      </c>
      <c r="F16" s="104">
        <v>26360</v>
      </c>
      <c r="G16" s="33">
        <v>13600</v>
      </c>
      <c r="I16" s="33">
        <f>E16*150%</f>
        <v>39540</v>
      </c>
      <c r="J16" s="33">
        <f>F16*150%</f>
        <v>39540</v>
      </c>
      <c r="M16" s="33">
        <f>E16*200%</f>
        <v>52720</v>
      </c>
      <c r="N16" s="33">
        <f>F16*200%</f>
        <v>52720</v>
      </c>
    </row>
    <row r="17" spans="1:16" s="33" customFormat="1">
      <c r="A17" s="442"/>
      <c r="B17" s="447"/>
      <c r="C17" s="442"/>
      <c r="D17" s="33">
        <v>2</v>
      </c>
      <c r="E17" s="33">
        <v>18500</v>
      </c>
      <c r="F17" s="33">
        <v>16700</v>
      </c>
      <c r="G17" s="33">
        <v>13600</v>
      </c>
    </row>
    <row r="18" spans="1:16" s="33" customFormat="1">
      <c r="A18" s="442"/>
      <c r="B18" s="447"/>
      <c r="C18" s="442"/>
      <c r="D18" s="33">
        <v>3</v>
      </c>
      <c r="E18" s="33">
        <v>17200</v>
      </c>
      <c r="F18" s="33">
        <v>15400</v>
      </c>
      <c r="G18" s="33">
        <v>13600</v>
      </c>
    </row>
    <row r="19" spans="1:16" s="33" customFormat="1">
      <c r="A19" s="442"/>
      <c r="B19" s="447"/>
      <c r="C19" s="442"/>
      <c r="D19" s="33">
        <v>4</v>
      </c>
      <c r="E19" s="38">
        <v>16600</v>
      </c>
      <c r="F19" s="33">
        <v>14800</v>
      </c>
      <c r="G19" s="33">
        <v>13600</v>
      </c>
      <c r="I19" s="38" t="s">
        <v>78</v>
      </c>
      <c r="M19" s="38" t="s">
        <v>78</v>
      </c>
    </row>
    <row r="20" spans="1:16" s="33" customFormat="1" ht="15.75" customHeight="1">
      <c r="A20" s="442"/>
      <c r="B20" s="447"/>
      <c r="C20" s="442"/>
      <c r="D20" s="33">
        <v>5</v>
      </c>
      <c r="E20" s="38" t="s">
        <v>78</v>
      </c>
      <c r="F20" s="33">
        <v>14800</v>
      </c>
      <c r="I20" s="38" t="s">
        <v>78</v>
      </c>
      <c r="M20" s="38" t="s">
        <v>78</v>
      </c>
    </row>
    <row r="21" spans="1:16" s="33" customFormat="1">
      <c r="A21" s="100"/>
      <c r="B21" s="99"/>
      <c r="C21" s="100"/>
      <c r="D21" s="33">
        <v>6</v>
      </c>
      <c r="E21" s="38" t="s">
        <v>78</v>
      </c>
      <c r="G21" s="33">
        <v>14600</v>
      </c>
      <c r="I21" s="38" t="s">
        <v>78</v>
      </c>
      <c r="M21" s="38" t="s">
        <v>78</v>
      </c>
    </row>
    <row r="22" spans="1:16" s="33" customFormat="1">
      <c r="A22" s="153"/>
      <c r="B22" s="153"/>
      <c r="C22" s="153"/>
      <c r="D22" s="33">
        <v>2</v>
      </c>
      <c r="E22" s="104">
        <v>26360</v>
      </c>
      <c r="H22" s="33">
        <v>13800</v>
      </c>
      <c r="I22" s="33">
        <f>E22*150%</f>
        <v>39540</v>
      </c>
      <c r="M22" s="33">
        <f>E22*200%</f>
        <v>52720</v>
      </c>
    </row>
    <row r="23" spans="1:16" s="33" customFormat="1">
      <c r="A23" s="153"/>
      <c r="B23" s="153"/>
      <c r="C23" s="153"/>
      <c r="D23" s="33">
        <v>2</v>
      </c>
      <c r="E23" s="33">
        <v>18500</v>
      </c>
      <c r="H23" s="33">
        <v>13800</v>
      </c>
    </row>
    <row r="24" spans="1:16" s="33" customFormat="1">
      <c r="A24" s="153"/>
      <c r="B24" s="153"/>
      <c r="C24" s="153"/>
      <c r="D24" s="33">
        <v>3</v>
      </c>
      <c r="E24" s="33">
        <v>17200</v>
      </c>
      <c r="H24" s="33">
        <v>13800</v>
      </c>
    </row>
    <row r="25" spans="1:16" s="33" customFormat="1">
      <c r="B25" s="143"/>
      <c r="C25" s="142"/>
      <c r="D25" s="33">
        <v>4</v>
      </c>
      <c r="E25" s="33">
        <v>16600</v>
      </c>
      <c r="I25" s="33">
        <f>E25*150%</f>
        <v>24900</v>
      </c>
      <c r="M25" s="33">
        <f>E25*200%</f>
        <v>33200</v>
      </c>
    </row>
    <row r="26" spans="1:16" s="33" customFormat="1">
      <c r="A26" s="142"/>
      <c r="B26" s="143"/>
      <c r="C26" s="142"/>
      <c r="D26" s="33">
        <v>6</v>
      </c>
      <c r="E26" s="38" t="s">
        <v>78</v>
      </c>
      <c r="F26" s="33">
        <v>14400</v>
      </c>
      <c r="G26" s="33">
        <v>14600</v>
      </c>
      <c r="I26" s="38" t="s">
        <v>78</v>
      </c>
      <c r="M26" s="38" t="s">
        <v>78</v>
      </c>
    </row>
    <row r="27" spans="1:16" s="33" customFormat="1">
      <c r="A27" s="148"/>
      <c r="B27" s="143"/>
      <c r="C27" s="142"/>
      <c r="D27" s="33">
        <v>3</v>
      </c>
      <c r="E27" s="104">
        <v>26360</v>
      </c>
      <c r="F27" s="33">
        <v>13800</v>
      </c>
      <c r="I27" s="33">
        <f>E27*150%</f>
        <v>39540</v>
      </c>
      <c r="M27" s="33">
        <f>E27*200%</f>
        <v>52720</v>
      </c>
    </row>
    <row r="28" spans="1:16" s="33" customFormat="1">
      <c r="A28" s="148"/>
      <c r="B28" s="143"/>
      <c r="C28" s="142"/>
      <c r="D28" s="33">
        <v>2</v>
      </c>
      <c r="E28" s="33">
        <v>18500</v>
      </c>
      <c r="F28" s="33">
        <v>13800</v>
      </c>
    </row>
    <row r="29" spans="1:16" s="33" customFormat="1">
      <c r="A29" s="148"/>
      <c r="B29" s="143"/>
      <c r="C29" s="142"/>
      <c r="D29" s="33">
        <v>3</v>
      </c>
      <c r="E29" s="33">
        <v>17200</v>
      </c>
      <c r="F29" s="33">
        <v>13800</v>
      </c>
    </row>
    <row r="30" spans="1:16" s="33" customFormat="1">
      <c r="B30" s="143"/>
      <c r="C30" s="142"/>
      <c r="D30" s="33">
        <v>4</v>
      </c>
      <c r="E30" s="33">
        <v>16600</v>
      </c>
      <c r="G30" s="33">
        <v>13600</v>
      </c>
    </row>
    <row r="31" spans="1:16" s="33" customFormat="1">
      <c r="B31" s="143"/>
      <c r="C31" s="142"/>
      <c r="D31" s="33">
        <v>4</v>
      </c>
      <c r="E31" s="104">
        <v>26360</v>
      </c>
      <c r="G31" s="33">
        <v>13600</v>
      </c>
      <c r="H31" s="104">
        <v>26360</v>
      </c>
      <c r="I31" s="33">
        <f>E31*150%</f>
        <v>39540</v>
      </c>
      <c r="L31" s="33">
        <f>H31*1.5</f>
        <v>39540</v>
      </c>
      <c r="M31" s="33">
        <f>E31*200%</f>
        <v>52720</v>
      </c>
      <c r="P31" s="33">
        <f>H31*2</f>
        <v>52720</v>
      </c>
    </row>
    <row r="32" spans="1:16" s="33" customFormat="1">
      <c r="B32" s="143"/>
      <c r="C32" s="142"/>
      <c r="D32" s="33">
        <v>2</v>
      </c>
      <c r="E32" s="33">
        <v>19700</v>
      </c>
      <c r="G32" s="33">
        <v>13600</v>
      </c>
      <c r="H32" s="33">
        <v>17700</v>
      </c>
    </row>
    <row r="33" spans="1:14" s="33" customFormat="1">
      <c r="B33" s="143"/>
      <c r="C33" s="142"/>
      <c r="D33" s="33">
        <v>3</v>
      </c>
      <c r="E33" s="33">
        <v>17200</v>
      </c>
      <c r="G33" s="33">
        <v>13600</v>
      </c>
      <c r="H33" s="33">
        <v>15200</v>
      </c>
    </row>
    <row r="34" spans="1:14" s="33" customFormat="1">
      <c r="B34" s="143"/>
      <c r="C34" s="142"/>
      <c r="D34" s="33">
        <v>4</v>
      </c>
      <c r="E34" s="33">
        <v>15600</v>
      </c>
      <c r="G34" s="33">
        <v>13600</v>
      </c>
      <c r="H34" s="33">
        <v>14800</v>
      </c>
    </row>
    <row r="35" spans="1:14" s="34" customFormat="1" ht="43.5" customHeight="1">
      <c r="A35" s="271"/>
      <c r="B35" s="275"/>
      <c r="C35" s="271"/>
      <c r="E35" s="34">
        <v>17000</v>
      </c>
      <c r="F35" s="34">
        <v>15300</v>
      </c>
    </row>
    <row r="36" spans="1:14" s="33" customFormat="1">
      <c r="A36" s="148"/>
      <c r="B36" s="146"/>
      <c r="C36" s="142"/>
      <c r="D36" s="33">
        <v>2</v>
      </c>
      <c r="E36" s="33">
        <v>16800</v>
      </c>
      <c r="F36" s="33">
        <v>14700</v>
      </c>
    </row>
    <row r="37" spans="1:14" s="33" customFormat="1">
      <c r="A37" s="148"/>
      <c r="B37" s="146"/>
      <c r="C37" s="142"/>
      <c r="D37" s="33">
        <v>3</v>
      </c>
      <c r="E37" s="104">
        <v>26360</v>
      </c>
      <c r="F37" s="104">
        <v>26360</v>
      </c>
      <c r="I37" s="33">
        <f>E37*150%</f>
        <v>39540</v>
      </c>
      <c r="J37" s="33">
        <f>F37*150%</f>
        <v>39540</v>
      </c>
      <c r="M37" s="33">
        <f>E37*200%</f>
        <v>52720</v>
      </c>
      <c r="N37" s="33">
        <f>F37*200%</f>
        <v>52720</v>
      </c>
    </row>
    <row r="38" spans="1:14" s="33" customFormat="1">
      <c r="A38" s="148"/>
      <c r="B38" s="146"/>
      <c r="C38" s="142"/>
      <c r="D38" s="33">
        <v>2</v>
      </c>
      <c r="E38" s="33">
        <v>18500</v>
      </c>
      <c r="F38" s="33">
        <v>16700</v>
      </c>
    </row>
    <row r="39" spans="1:14" s="33" customFormat="1">
      <c r="A39" s="148"/>
      <c r="B39" s="146"/>
      <c r="C39" s="142"/>
      <c r="D39" s="33">
        <v>3</v>
      </c>
      <c r="E39" s="33">
        <v>17200</v>
      </c>
      <c r="F39" s="33">
        <v>15400</v>
      </c>
    </row>
    <row r="40" spans="1:14" s="33" customFormat="1">
      <c r="A40" s="148"/>
      <c r="B40" s="146"/>
      <c r="C40" s="142"/>
      <c r="D40" s="33">
        <v>4</v>
      </c>
      <c r="E40" s="33">
        <v>16600</v>
      </c>
      <c r="F40" s="33">
        <v>14800</v>
      </c>
      <c r="G40" s="33">
        <v>14000</v>
      </c>
    </row>
    <row r="41" spans="1:14" s="33" customFormat="1">
      <c r="A41" s="148"/>
      <c r="B41" s="146"/>
      <c r="C41" s="142"/>
      <c r="D41" s="33">
        <v>5</v>
      </c>
      <c r="E41" s="38" t="s">
        <v>78</v>
      </c>
      <c r="F41" s="33">
        <v>14800</v>
      </c>
      <c r="G41" s="33">
        <v>14000</v>
      </c>
      <c r="I41" s="38" t="s">
        <v>78</v>
      </c>
      <c r="M41" s="38" t="s">
        <v>78</v>
      </c>
    </row>
    <row r="42" spans="1:14" s="153" customFormat="1">
      <c r="A42" s="148"/>
      <c r="B42" s="146"/>
      <c r="C42" s="142"/>
      <c r="D42" s="153">
        <v>6</v>
      </c>
      <c r="E42" s="21" t="s">
        <v>78</v>
      </c>
      <c r="G42" s="153">
        <v>14600</v>
      </c>
      <c r="I42" s="21" t="s">
        <v>78</v>
      </c>
      <c r="M42" s="21" t="s">
        <v>78</v>
      </c>
    </row>
    <row r="43" spans="1:14" s="33" customFormat="1">
      <c r="A43" s="144"/>
      <c r="B43" s="145"/>
      <c r="C43" s="142"/>
      <c r="D43" s="33">
        <v>6</v>
      </c>
      <c r="E43" s="38" t="s">
        <v>78</v>
      </c>
      <c r="G43" s="33">
        <v>14600</v>
      </c>
      <c r="I43" s="38" t="s">
        <v>78</v>
      </c>
      <c r="M43" s="38" t="s">
        <v>78</v>
      </c>
    </row>
    <row r="44" spans="1:14" s="33" customFormat="1">
      <c r="A44" s="142"/>
      <c r="B44" s="143"/>
      <c r="C44" s="142"/>
      <c r="D44" s="33">
        <v>4</v>
      </c>
      <c r="E44" s="104">
        <v>26360</v>
      </c>
      <c r="F44" s="104">
        <v>26360</v>
      </c>
      <c r="I44" s="33">
        <f>E44*150%</f>
        <v>39540</v>
      </c>
      <c r="J44" s="33">
        <f>F44*150%</f>
        <v>39540</v>
      </c>
      <c r="M44" s="33">
        <f>E44*200%</f>
        <v>52720</v>
      </c>
      <c r="N44" s="33">
        <f>F44*200%</f>
        <v>52720</v>
      </c>
    </row>
    <row r="45" spans="1:14" s="33" customFormat="1">
      <c r="A45" s="142"/>
      <c r="B45" s="143"/>
      <c r="C45" s="142"/>
      <c r="D45" s="33">
        <v>2</v>
      </c>
      <c r="E45" s="33">
        <v>20700</v>
      </c>
      <c r="F45" s="33">
        <v>18600</v>
      </c>
    </row>
    <row r="46" spans="1:14" s="33" customFormat="1">
      <c r="A46" s="142"/>
      <c r="B46" s="143"/>
      <c r="C46" s="142"/>
      <c r="D46" s="33">
        <v>3</v>
      </c>
      <c r="E46" s="33">
        <v>18400</v>
      </c>
      <c r="F46" s="33">
        <v>16300</v>
      </c>
    </row>
    <row r="47" spans="1:14" s="33" customFormat="1">
      <c r="A47" s="142"/>
      <c r="B47" s="143"/>
      <c r="C47" s="142"/>
      <c r="D47" s="33">
        <v>4</v>
      </c>
      <c r="E47" s="33">
        <v>17800</v>
      </c>
      <c r="F47" s="33">
        <v>15700</v>
      </c>
    </row>
    <row r="48" spans="1:14" s="33" customFormat="1">
      <c r="A48" s="142"/>
      <c r="B48" s="143"/>
      <c r="C48" s="142"/>
      <c r="D48" s="33">
        <v>5</v>
      </c>
      <c r="E48" s="38" t="s">
        <v>78</v>
      </c>
      <c r="F48" s="33">
        <v>15700</v>
      </c>
      <c r="I48" s="38" t="s">
        <v>78</v>
      </c>
      <c r="M48" s="38" t="s">
        <v>78</v>
      </c>
    </row>
    <row r="49" spans="1:14" s="33" customFormat="1">
      <c r="A49" s="142"/>
      <c r="B49" s="143"/>
      <c r="C49" s="142"/>
      <c r="D49" s="33">
        <v>6</v>
      </c>
      <c r="E49" s="38" t="s">
        <v>78</v>
      </c>
      <c r="F49" s="33">
        <v>15300</v>
      </c>
      <c r="G49" s="33">
        <v>15000</v>
      </c>
      <c r="I49" s="38" t="s">
        <v>78</v>
      </c>
      <c r="M49" s="38" t="s">
        <v>78</v>
      </c>
    </row>
    <row r="50" spans="1:14" s="33" customFormat="1">
      <c r="A50" s="443" t="s">
        <v>63</v>
      </c>
      <c r="B50" s="482"/>
      <c r="C50" s="442"/>
      <c r="E50" s="33">
        <v>17400</v>
      </c>
      <c r="F50" s="33">
        <v>15300</v>
      </c>
    </row>
    <row r="51" spans="1:14" s="33" customFormat="1">
      <c r="A51" s="442"/>
      <c r="B51" s="447"/>
      <c r="C51" s="442"/>
      <c r="D51" s="33">
        <v>2</v>
      </c>
      <c r="E51" s="104">
        <v>26360</v>
      </c>
      <c r="F51" s="33">
        <v>14700</v>
      </c>
      <c r="I51" s="33">
        <f>E51*150%</f>
        <v>39540</v>
      </c>
      <c r="M51" s="33">
        <f>E51*200%</f>
        <v>52720</v>
      </c>
    </row>
    <row r="52" spans="1:14" s="33" customFormat="1">
      <c r="A52" s="442"/>
      <c r="B52" s="447"/>
      <c r="C52" s="442"/>
      <c r="D52" s="33">
        <v>2</v>
      </c>
      <c r="E52" s="33">
        <v>21800</v>
      </c>
      <c r="F52" s="33">
        <v>14700</v>
      </c>
    </row>
    <row r="53" spans="1:14" s="33" customFormat="1">
      <c r="A53" s="442"/>
      <c r="B53" s="447"/>
      <c r="C53" s="442"/>
      <c r="D53" s="33">
        <v>3</v>
      </c>
      <c r="E53" s="33">
        <v>21500</v>
      </c>
      <c r="F53" s="33">
        <v>14700</v>
      </c>
    </row>
    <row r="54" spans="1:14" s="33" customFormat="1">
      <c r="A54" s="442"/>
      <c r="B54" s="447"/>
      <c r="C54" s="442"/>
      <c r="D54" s="33">
        <v>4</v>
      </c>
      <c r="E54" s="33">
        <v>21000</v>
      </c>
      <c r="F54" s="33">
        <v>14700</v>
      </c>
    </row>
    <row r="55" spans="1:14" s="33" customFormat="1">
      <c r="A55" s="432"/>
      <c r="B55" s="444"/>
      <c r="C55" s="432"/>
      <c r="D55" s="33">
        <v>2</v>
      </c>
      <c r="E55" s="104">
        <v>26360</v>
      </c>
      <c r="F55" s="104">
        <v>26360</v>
      </c>
      <c r="I55" s="33">
        <f>E55*150%</f>
        <v>39540</v>
      </c>
      <c r="J55" s="33">
        <f>F55*150%</f>
        <v>39540</v>
      </c>
      <c r="M55" s="33">
        <f>E55*200%</f>
        <v>52720</v>
      </c>
      <c r="N55" s="33">
        <f>F55*200%</f>
        <v>52720</v>
      </c>
    </row>
    <row r="56" spans="1:14" s="33" customFormat="1">
      <c r="A56" s="432"/>
      <c r="B56" s="444"/>
      <c r="C56" s="432"/>
      <c r="D56" s="33">
        <v>2</v>
      </c>
      <c r="E56" s="33">
        <v>19400</v>
      </c>
      <c r="F56" s="33">
        <v>17300</v>
      </c>
      <c r="I56" s="33">
        <f t="shared" ref="I56" si="0">E56*150%</f>
        <v>29100</v>
      </c>
    </row>
    <row r="57" spans="1:14" s="33" customFormat="1">
      <c r="A57" s="432"/>
      <c r="B57" s="444"/>
      <c r="C57" s="432"/>
      <c r="D57" s="33">
        <v>3</v>
      </c>
      <c r="E57" s="33">
        <v>18400</v>
      </c>
      <c r="F57" s="33">
        <v>16300</v>
      </c>
      <c r="I57" s="33">
        <f t="shared" ref="I57:I62" si="1">E57*150%</f>
        <v>27600</v>
      </c>
    </row>
    <row r="58" spans="1:14" s="33" customFormat="1">
      <c r="A58" s="432"/>
      <c r="B58" s="444"/>
      <c r="C58" s="432"/>
      <c r="D58" s="33">
        <v>4</v>
      </c>
      <c r="E58" s="33">
        <v>17800</v>
      </c>
      <c r="F58" s="33">
        <v>15700</v>
      </c>
      <c r="I58" s="33">
        <f t="shared" si="1"/>
        <v>26700</v>
      </c>
    </row>
    <row r="59" spans="1:14" s="33" customFormat="1">
      <c r="A59" s="432"/>
      <c r="B59" s="444"/>
      <c r="C59" s="148"/>
      <c r="D59" s="33">
        <v>5</v>
      </c>
      <c r="E59" s="38" t="s">
        <v>78</v>
      </c>
      <c r="F59" s="33">
        <v>15700</v>
      </c>
      <c r="G59" s="33">
        <v>14000</v>
      </c>
      <c r="I59" s="38" t="s">
        <v>78</v>
      </c>
      <c r="M59" s="38" t="s">
        <v>78</v>
      </c>
    </row>
    <row r="60" spans="1:14" s="33" customFormat="1">
      <c r="A60" s="432"/>
      <c r="B60" s="444"/>
      <c r="C60" s="148"/>
      <c r="D60" s="33">
        <v>5</v>
      </c>
      <c r="E60" s="104">
        <v>26360</v>
      </c>
      <c r="F60" s="104">
        <v>26360</v>
      </c>
      <c r="G60" s="33">
        <v>14000</v>
      </c>
      <c r="I60" s="33">
        <f>E60*150%</f>
        <v>39540</v>
      </c>
      <c r="M60" s="33">
        <f>E60*200%</f>
        <v>52720</v>
      </c>
      <c r="N60" s="33">
        <f>F60*200%</f>
        <v>52720</v>
      </c>
    </row>
    <row r="61" spans="1:14" s="33" customFormat="1">
      <c r="A61" s="432"/>
      <c r="B61" s="444"/>
      <c r="C61" s="148"/>
      <c r="D61" s="33">
        <v>2</v>
      </c>
      <c r="E61" s="33">
        <v>19400</v>
      </c>
      <c r="F61" s="33">
        <v>17300</v>
      </c>
      <c r="G61" s="33">
        <v>14000</v>
      </c>
      <c r="I61" s="33">
        <f t="shared" ref="I61" si="2">E61*150%</f>
        <v>29100</v>
      </c>
    </row>
    <row r="62" spans="1:14" s="33" customFormat="1">
      <c r="A62" s="432"/>
      <c r="B62" s="444"/>
      <c r="C62" s="148"/>
      <c r="D62" s="33">
        <v>3</v>
      </c>
      <c r="E62" s="33">
        <v>18400</v>
      </c>
      <c r="F62" s="33">
        <v>16300</v>
      </c>
      <c r="G62" s="33">
        <v>14000</v>
      </c>
      <c r="I62" s="33">
        <f t="shared" si="1"/>
        <v>27600</v>
      </c>
    </row>
    <row r="63" spans="1:14" s="33" customFormat="1">
      <c r="A63" s="432"/>
      <c r="B63" s="444"/>
      <c r="C63" s="148"/>
      <c r="D63" s="33">
        <v>4</v>
      </c>
      <c r="E63" s="38">
        <v>17800</v>
      </c>
      <c r="F63" s="33">
        <v>15700</v>
      </c>
      <c r="G63" s="33">
        <v>14000</v>
      </c>
      <c r="I63" s="38" t="s">
        <v>78</v>
      </c>
      <c r="M63" s="38" t="s">
        <v>78</v>
      </c>
    </row>
    <row r="64" spans="1:14" s="33" customFormat="1">
      <c r="B64" s="143"/>
      <c r="C64" s="142"/>
      <c r="D64" s="33">
        <v>5</v>
      </c>
      <c r="E64" s="38" t="s">
        <v>78</v>
      </c>
      <c r="F64" s="33">
        <v>15700</v>
      </c>
      <c r="G64" s="33">
        <v>14000</v>
      </c>
      <c r="I64" s="38" t="s">
        <v>78</v>
      </c>
      <c r="M64" s="38" t="s">
        <v>78</v>
      </c>
    </row>
    <row r="65" spans="1:14" s="33" customFormat="1">
      <c r="B65" s="143"/>
      <c r="C65" s="142"/>
      <c r="D65" s="33">
        <v>6</v>
      </c>
      <c r="E65" s="38" t="s">
        <v>78</v>
      </c>
      <c r="G65" s="33">
        <v>15000</v>
      </c>
      <c r="I65" s="38" t="s">
        <v>78</v>
      </c>
      <c r="M65" s="38" t="s">
        <v>78</v>
      </c>
    </row>
    <row r="66" spans="1:14" s="33" customFormat="1">
      <c r="A66" s="432"/>
      <c r="B66" s="444"/>
      <c r="C66" s="432"/>
      <c r="D66" s="33">
        <v>2</v>
      </c>
      <c r="E66" s="104">
        <v>26360</v>
      </c>
      <c r="F66" s="104">
        <v>26360</v>
      </c>
      <c r="I66" s="33">
        <f>E66*150%</f>
        <v>39540</v>
      </c>
      <c r="J66" s="33">
        <f>F66*150%</f>
        <v>39540</v>
      </c>
      <c r="M66" s="33">
        <f>E66*200%</f>
        <v>52720</v>
      </c>
      <c r="N66" s="33">
        <f>F66*200%</f>
        <v>52720</v>
      </c>
    </row>
    <row r="67" spans="1:14" s="33" customFormat="1">
      <c r="A67" s="432"/>
      <c r="B67" s="444"/>
      <c r="C67" s="432"/>
      <c r="D67" s="33">
        <v>2</v>
      </c>
      <c r="E67" s="33">
        <v>19400</v>
      </c>
      <c r="F67" s="33">
        <v>17300</v>
      </c>
    </row>
    <row r="68" spans="1:14" s="33" customFormat="1">
      <c r="A68" s="432"/>
      <c r="B68" s="444"/>
      <c r="C68" s="432"/>
      <c r="D68" s="33">
        <v>3</v>
      </c>
      <c r="E68" s="33">
        <v>18400</v>
      </c>
      <c r="F68" s="33">
        <v>16300</v>
      </c>
    </row>
    <row r="69" spans="1:14" s="33" customFormat="1">
      <c r="A69" s="432"/>
      <c r="B69" s="444"/>
      <c r="C69" s="432"/>
      <c r="D69" s="33">
        <v>4</v>
      </c>
      <c r="E69" s="33">
        <v>17800</v>
      </c>
      <c r="F69" s="33">
        <v>15700</v>
      </c>
    </row>
    <row r="70" spans="1:14" s="33" customFormat="1">
      <c r="A70" s="432"/>
      <c r="B70" s="444"/>
      <c r="C70" s="148"/>
      <c r="D70" s="33">
        <v>5</v>
      </c>
      <c r="E70" s="38" t="s">
        <v>78</v>
      </c>
      <c r="F70" s="33">
        <v>15700</v>
      </c>
      <c r="G70" s="33">
        <v>14000</v>
      </c>
      <c r="I70" s="38" t="s">
        <v>78</v>
      </c>
      <c r="M70" s="38" t="s">
        <v>78</v>
      </c>
    </row>
    <row r="71" spans="1:14" s="33" customFormat="1">
      <c r="A71" s="432"/>
      <c r="B71" s="444"/>
      <c r="C71" s="148"/>
      <c r="D71" s="33">
        <v>6</v>
      </c>
      <c r="E71" s="38" t="s">
        <v>78</v>
      </c>
      <c r="G71" s="33">
        <v>15000</v>
      </c>
      <c r="I71" s="38" t="s">
        <v>78</v>
      </c>
      <c r="M71" s="38" t="s">
        <v>78</v>
      </c>
    </row>
    <row r="72" spans="1:14" s="33" customFormat="1">
      <c r="A72" s="142"/>
      <c r="B72" s="143"/>
      <c r="C72" s="142"/>
      <c r="D72" s="33">
        <v>6</v>
      </c>
      <c r="E72" s="38" t="s">
        <v>78</v>
      </c>
      <c r="F72" s="33">
        <v>14700</v>
      </c>
      <c r="G72" s="33">
        <v>15000</v>
      </c>
      <c r="I72" s="38" t="s">
        <v>78</v>
      </c>
      <c r="K72" s="33">
        <f>G72*150%</f>
        <v>22500</v>
      </c>
      <c r="M72" s="38" t="s">
        <v>78</v>
      </c>
    </row>
    <row r="73" spans="1:14" s="153" customFormat="1">
      <c r="A73" s="33">
        <v>17</v>
      </c>
      <c r="B73" s="143"/>
      <c r="C73" s="142"/>
      <c r="D73" s="153">
        <v>5</v>
      </c>
      <c r="E73" s="104">
        <v>26360</v>
      </c>
      <c r="F73" s="104">
        <v>26360</v>
      </c>
      <c r="G73" s="153">
        <v>14000</v>
      </c>
      <c r="I73" s="153">
        <f>E73*150%</f>
        <v>39540</v>
      </c>
      <c r="J73" s="153">
        <f>F73*150%</f>
        <v>39540</v>
      </c>
      <c r="M73" s="153">
        <f>E73*200%</f>
        <v>52720</v>
      </c>
      <c r="N73" s="153">
        <f>F73*200%</f>
        <v>52720</v>
      </c>
    </row>
    <row r="74" spans="1:14" s="153" customFormat="1">
      <c r="A74" s="33">
        <v>17</v>
      </c>
      <c r="B74" s="143"/>
      <c r="C74" s="142"/>
      <c r="D74" s="153">
        <v>2</v>
      </c>
      <c r="E74" s="33">
        <v>19400</v>
      </c>
      <c r="F74" s="153">
        <v>17300</v>
      </c>
      <c r="G74" s="153">
        <v>14000</v>
      </c>
    </row>
    <row r="75" spans="1:14" s="153" customFormat="1">
      <c r="A75" s="33">
        <v>17</v>
      </c>
      <c r="B75" s="143"/>
      <c r="C75" s="142"/>
      <c r="D75" s="153">
        <v>3</v>
      </c>
      <c r="E75" s="153">
        <v>18400</v>
      </c>
      <c r="F75" s="153">
        <v>16300</v>
      </c>
      <c r="G75" s="153">
        <v>14000</v>
      </c>
    </row>
    <row r="76" spans="1:14" s="153" customFormat="1">
      <c r="A76" s="33"/>
      <c r="B76" s="143"/>
      <c r="C76" s="142"/>
      <c r="D76" s="153">
        <v>4</v>
      </c>
      <c r="E76" s="21">
        <v>17800</v>
      </c>
      <c r="F76" s="153">
        <v>15700</v>
      </c>
      <c r="G76" s="153">
        <v>14000</v>
      </c>
      <c r="I76" s="21" t="s">
        <v>78</v>
      </c>
      <c r="M76" s="21" t="s">
        <v>78</v>
      </c>
    </row>
    <row r="77" spans="1:14" s="153" customFormat="1">
      <c r="A77" s="33"/>
      <c r="B77" s="143"/>
      <c r="C77" s="142"/>
      <c r="D77" s="153">
        <v>5</v>
      </c>
      <c r="E77" s="21" t="s">
        <v>78</v>
      </c>
      <c r="F77" s="153">
        <v>15700</v>
      </c>
      <c r="I77" s="21" t="s">
        <v>78</v>
      </c>
      <c r="J77" s="153">
        <f>F77*150%</f>
        <v>23550</v>
      </c>
      <c r="M77" s="21" t="s">
        <v>78</v>
      </c>
    </row>
    <row r="78" spans="1:14" s="33" customFormat="1" ht="25.5" customHeight="1">
      <c r="A78" s="432"/>
      <c r="B78" s="444"/>
      <c r="C78" s="142"/>
      <c r="D78" s="33">
        <v>6</v>
      </c>
      <c r="E78" s="38" t="s">
        <v>78</v>
      </c>
      <c r="F78" s="33">
        <v>15000</v>
      </c>
      <c r="G78" s="33">
        <v>15000</v>
      </c>
      <c r="I78" s="38" t="s">
        <v>78</v>
      </c>
      <c r="M78" s="38" t="s">
        <v>78</v>
      </c>
    </row>
    <row r="79" spans="1:14" s="34" customFormat="1">
      <c r="A79" s="432"/>
      <c r="B79" s="460"/>
      <c r="C79" s="67"/>
      <c r="D79" s="34">
        <v>4</v>
      </c>
      <c r="E79" s="106">
        <v>26360</v>
      </c>
      <c r="F79" s="106">
        <v>26360</v>
      </c>
      <c r="G79" s="34">
        <v>14000</v>
      </c>
      <c r="I79" s="34">
        <f>E79*150%</f>
        <v>39540</v>
      </c>
      <c r="J79" s="299">
        <f>F79*150%</f>
        <v>39540</v>
      </c>
      <c r="M79" s="34">
        <f>E79*200%</f>
        <v>52720</v>
      </c>
      <c r="N79" s="299">
        <f>F79*200%</f>
        <v>52720</v>
      </c>
    </row>
    <row r="80" spans="1:14" s="34" customFormat="1">
      <c r="A80" s="432"/>
      <c r="B80" s="460"/>
      <c r="C80" s="67"/>
      <c r="D80" s="34">
        <v>2</v>
      </c>
      <c r="E80" s="34">
        <v>19400</v>
      </c>
      <c r="F80" s="34">
        <v>17300</v>
      </c>
      <c r="G80" s="34">
        <v>14000</v>
      </c>
      <c r="J80" s="299">
        <f>F80*150%</f>
        <v>25950</v>
      </c>
      <c r="N80" s="299">
        <f>F80*200%</f>
        <v>34600</v>
      </c>
    </row>
    <row r="81" spans="1:15" s="34" customFormat="1">
      <c r="A81" s="432"/>
      <c r="B81" s="460"/>
      <c r="C81" s="67"/>
      <c r="D81" s="34">
        <v>3</v>
      </c>
      <c r="E81" s="34">
        <v>18400</v>
      </c>
      <c r="F81" s="34">
        <v>16300</v>
      </c>
      <c r="G81" s="34">
        <v>14000</v>
      </c>
      <c r="J81" s="299">
        <f>F81*150%</f>
        <v>24450</v>
      </c>
      <c r="N81" s="299">
        <f>F81*200%</f>
        <v>32600</v>
      </c>
    </row>
    <row r="82" spans="1:15" s="34" customFormat="1">
      <c r="A82" s="432"/>
      <c r="B82" s="460"/>
      <c r="C82" s="67"/>
      <c r="D82" s="34">
        <v>4</v>
      </c>
      <c r="E82" s="34">
        <v>17800</v>
      </c>
      <c r="F82" s="34">
        <v>15700</v>
      </c>
      <c r="G82" s="34">
        <v>14000</v>
      </c>
      <c r="J82" s="299">
        <f>F82*150%</f>
        <v>23550</v>
      </c>
      <c r="N82" s="299">
        <f>F82*200%</f>
        <v>31400</v>
      </c>
    </row>
    <row r="83" spans="1:15" s="34" customFormat="1">
      <c r="A83" s="426"/>
      <c r="B83" s="475"/>
      <c r="C83" s="67"/>
      <c r="D83" s="34">
        <v>5</v>
      </c>
      <c r="E83" s="38" t="s">
        <v>78</v>
      </c>
      <c r="F83" s="34">
        <v>15700</v>
      </c>
      <c r="G83" s="34">
        <v>14000</v>
      </c>
      <c r="I83" s="38" t="s">
        <v>78</v>
      </c>
      <c r="J83" s="299">
        <f>F83*150%</f>
        <v>23550</v>
      </c>
      <c r="M83" s="38" t="s">
        <v>78</v>
      </c>
      <c r="N83" s="299">
        <f>F83*200%</f>
        <v>31400</v>
      </c>
    </row>
    <row r="84" spans="1:15" s="34" customFormat="1">
      <c r="A84" s="102"/>
      <c r="B84" s="147"/>
      <c r="C84" s="102"/>
      <c r="D84" s="34">
        <v>6</v>
      </c>
      <c r="E84" s="38" t="s">
        <v>78</v>
      </c>
      <c r="F84" s="34">
        <v>15000</v>
      </c>
      <c r="G84" s="34">
        <v>15000</v>
      </c>
      <c r="I84" s="38" t="s">
        <v>78</v>
      </c>
      <c r="M84" s="38" t="s">
        <v>78</v>
      </c>
    </row>
    <row r="85" spans="1:15" s="34" customFormat="1">
      <c r="A85" s="102"/>
      <c r="B85" s="147"/>
      <c r="C85" s="151">
        <v>620200</v>
      </c>
      <c r="D85" s="34">
        <v>1</v>
      </c>
      <c r="E85" s="106">
        <v>26360</v>
      </c>
      <c r="F85" s="106">
        <v>26360</v>
      </c>
      <c r="G85" s="38" t="s">
        <v>78</v>
      </c>
      <c r="I85" s="34">
        <f>E85*150%</f>
        <v>39540</v>
      </c>
      <c r="J85" s="85">
        <f>F85*150%</f>
        <v>39540</v>
      </c>
      <c r="K85" s="38" t="s">
        <v>78</v>
      </c>
      <c r="M85" s="34">
        <f>E85*200%</f>
        <v>52720</v>
      </c>
      <c r="N85" s="85">
        <f>F85*200%</f>
        <v>52720</v>
      </c>
      <c r="O85" s="38" t="s">
        <v>78</v>
      </c>
    </row>
    <row r="86" spans="1:15" s="34" customFormat="1">
      <c r="A86" s="432">
        <v>20</v>
      </c>
      <c r="B86" s="449" t="s">
        <v>362</v>
      </c>
      <c r="C86" s="151">
        <v>620200</v>
      </c>
      <c r="D86" s="34">
        <v>1</v>
      </c>
      <c r="E86" s="34">
        <v>16500</v>
      </c>
      <c r="F86" s="34">
        <v>15500</v>
      </c>
      <c r="G86" s="38" t="s">
        <v>78</v>
      </c>
      <c r="J86" s="85"/>
      <c r="K86" s="38" t="s">
        <v>78</v>
      </c>
      <c r="N86" s="85"/>
      <c r="O86" s="38" t="s">
        <v>78</v>
      </c>
    </row>
    <row r="87" spans="1:15" s="34" customFormat="1">
      <c r="A87" s="440"/>
      <c r="B87" s="476"/>
      <c r="C87" s="151"/>
      <c r="D87" s="34">
        <v>4</v>
      </c>
      <c r="E87" s="34">
        <v>16500</v>
      </c>
      <c r="G87" s="34">
        <v>14000</v>
      </c>
    </row>
    <row r="88" spans="1:15" s="33" customFormat="1">
      <c r="A88" s="440"/>
      <c r="B88" s="476"/>
      <c r="C88" s="148"/>
      <c r="D88" s="33">
        <v>5</v>
      </c>
      <c r="E88" s="104">
        <v>26360</v>
      </c>
      <c r="F88" s="104">
        <v>26360</v>
      </c>
      <c r="G88" s="33">
        <v>14000</v>
      </c>
      <c r="I88" s="33">
        <f>E88*150%</f>
        <v>39540</v>
      </c>
      <c r="J88" s="33">
        <f>F88*150%</f>
        <v>39540</v>
      </c>
      <c r="M88" s="33">
        <f>E88*200%</f>
        <v>52720</v>
      </c>
      <c r="N88" s="33">
        <f>F88*200%</f>
        <v>52720</v>
      </c>
    </row>
    <row r="89" spans="1:15" s="33" customFormat="1">
      <c r="A89" s="440"/>
      <c r="B89" s="476"/>
      <c r="C89" s="148"/>
      <c r="D89" s="33">
        <v>2</v>
      </c>
      <c r="E89" s="33">
        <v>18800</v>
      </c>
      <c r="F89" s="33">
        <v>16700</v>
      </c>
      <c r="G89" s="33">
        <v>14000</v>
      </c>
    </row>
    <row r="90" spans="1:15" s="33" customFormat="1">
      <c r="A90" s="440"/>
      <c r="B90" s="476"/>
      <c r="C90" s="148"/>
      <c r="D90" s="33">
        <v>3</v>
      </c>
      <c r="E90" s="33">
        <v>18100</v>
      </c>
      <c r="F90" s="33">
        <v>16000</v>
      </c>
      <c r="G90" s="33">
        <v>14000</v>
      </c>
    </row>
    <row r="91" spans="1:15" s="33" customFormat="1">
      <c r="A91" s="427"/>
      <c r="B91" s="431"/>
      <c r="C91" s="148"/>
      <c r="D91" s="33">
        <v>4</v>
      </c>
      <c r="E91" s="38">
        <v>17800</v>
      </c>
      <c r="F91" s="33">
        <v>15700</v>
      </c>
      <c r="G91" s="33">
        <v>14000</v>
      </c>
      <c r="I91" s="38" t="s">
        <v>78</v>
      </c>
      <c r="M91" s="38" t="s">
        <v>78</v>
      </c>
    </row>
    <row r="92" spans="1:15" s="33" customFormat="1">
      <c r="A92" s="436"/>
      <c r="B92" s="434"/>
      <c r="C92" s="436"/>
      <c r="D92" s="33">
        <v>5</v>
      </c>
      <c r="E92" s="38" t="s">
        <v>78</v>
      </c>
      <c r="F92" s="33">
        <v>15700</v>
      </c>
      <c r="I92" s="38" t="s">
        <v>78</v>
      </c>
      <c r="M92" s="38" t="s">
        <v>78</v>
      </c>
    </row>
    <row r="93" spans="1:15" s="33" customFormat="1">
      <c r="A93" s="442"/>
      <c r="B93" s="447"/>
      <c r="C93" s="442"/>
      <c r="D93" s="33">
        <v>6</v>
      </c>
      <c r="E93" s="38" t="s">
        <v>78</v>
      </c>
      <c r="F93" s="33">
        <v>15600</v>
      </c>
      <c r="G93" s="33">
        <v>15000</v>
      </c>
      <c r="I93" s="38" t="s">
        <v>78</v>
      </c>
      <c r="M93" s="38" t="s">
        <v>78</v>
      </c>
    </row>
    <row r="94" spans="1:15" s="33" customFormat="1">
      <c r="A94" s="442"/>
      <c r="B94" s="447"/>
      <c r="C94" s="142"/>
      <c r="D94" s="33">
        <v>5</v>
      </c>
      <c r="E94" s="104">
        <v>26360</v>
      </c>
      <c r="F94" s="104">
        <v>26360</v>
      </c>
      <c r="G94" s="33">
        <v>14000</v>
      </c>
      <c r="I94" s="33">
        <f>E94*150%</f>
        <v>39540</v>
      </c>
      <c r="J94" s="33">
        <f>F94*150%</f>
        <v>39540</v>
      </c>
      <c r="M94" s="33">
        <f>E94*200%</f>
        <v>52720</v>
      </c>
      <c r="N94" s="33">
        <f>F94*200%</f>
        <v>52720</v>
      </c>
    </row>
    <row r="95" spans="1:15" s="33" customFormat="1">
      <c r="A95" s="442"/>
      <c r="B95" s="447"/>
      <c r="C95" s="142"/>
      <c r="D95" s="33">
        <v>2</v>
      </c>
      <c r="E95" s="33">
        <v>18800</v>
      </c>
      <c r="F95" s="33">
        <v>16700</v>
      </c>
      <c r="G95" s="33">
        <v>14000</v>
      </c>
    </row>
    <row r="96" spans="1:15" s="33" customFormat="1">
      <c r="A96" s="442"/>
      <c r="B96" s="447"/>
      <c r="C96" s="142"/>
      <c r="D96" s="33">
        <v>3</v>
      </c>
      <c r="E96" s="33">
        <v>18100</v>
      </c>
      <c r="F96" s="33">
        <v>16000</v>
      </c>
      <c r="G96" s="33">
        <v>14000</v>
      </c>
    </row>
    <row r="97" spans="1:14" s="33" customFormat="1">
      <c r="A97" s="442"/>
      <c r="B97" s="447"/>
      <c r="C97" s="142"/>
      <c r="D97" s="33">
        <v>4</v>
      </c>
      <c r="E97" s="38">
        <v>17800</v>
      </c>
      <c r="F97" s="33">
        <v>15700</v>
      </c>
      <c r="G97" s="33">
        <v>14000</v>
      </c>
      <c r="I97" s="38" t="s">
        <v>78</v>
      </c>
      <c r="M97" s="38" t="s">
        <v>78</v>
      </c>
    </row>
    <row r="98" spans="1:14" s="33" customFormat="1">
      <c r="A98" s="432"/>
      <c r="B98" s="444"/>
      <c r="C98" s="432"/>
      <c r="D98" s="33">
        <v>5</v>
      </c>
      <c r="E98" s="38" t="s">
        <v>78</v>
      </c>
      <c r="F98" s="33">
        <v>15700</v>
      </c>
      <c r="I98" s="38" t="s">
        <v>78</v>
      </c>
      <c r="M98" s="38" t="s">
        <v>78</v>
      </c>
    </row>
    <row r="99" spans="1:14" s="33" customFormat="1">
      <c r="A99" s="432"/>
      <c r="B99" s="444"/>
      <c r="C99" s="432"/>
      <c r="D99" s="33">
        <v>6</v>
      </c>
      <c r="E99" s="38" t="s">
        <v>78</v>
      </c>
      <c r="F99" s="33">
        <v>18900</v>
      </c>
      <c r="G99" s="33">
        <v>15000</v>
      </c>
      <c r="I99" s="38" t="s">
        <v>78</v>
      </c>
      <c r="M99" s="38" t="s">
        <v>78</v>
      </c>
    </row>
    <row r="100" spans="1:14" s="33" customFormat="1">
      <c r="A100" s="432"/>
      <c r="B100" s="444"/>
      <c r="C100" s="148"/>
      <c r="D100" s="33">
        <v>4</v>
      </c>
      <c r="E100" s="33">
        <v>16500</v>
      </c>
      <c r="G100" s="33">
        <v>14000</v>
      </c>
    </row>
    <row r="101" spans="1:14" s="33" customFormat="1">
      <c r="A101" s="432"/>
      <c r="B101" s="444"/>
      <c r="C101" s="148"/>
      <c r="D101" s="33">
        <v>5</v>
      </c>
      <c r="E101" s="104">
        <v>26360</v>
      </c>
      <c r="F101" s="104">
        <v>26360</v>
      </c>
      <c r="G101" s="33">
        <v>16500</v>
      </c>
      <c r="I101" s="33">
        <f>E101*150%</f>
        <v>39540</v>
      </c>
      <c r="J101" s="33">
        <f>F101*150%</f>
        <v>39540</v>
      </c>
      <c r="M101" s="33">
        <f>E101*200%</f>
        <v>52720</v>
      </c>
      <c r="N101" s="33">
        <f>F101*200%</f>
        <v>52720</v>
      </c>
    </row>
    <row r="102" spans="1:14" s="33" customFormat="1">
      <c r="A102" s="432"/>
      <c r="B102" s="444"/>
      <c r="C102" s="148"/>
      <c r="D102" s="33">
        <v>2</v>
      </c>
      <c r="E102" s="33">
        <v>20700</v>
      </c>
      <c r="F102" s="33">
        <v>18900</v>
      </c>
      <c r="G102" s="33">
        <v>16500</v>
      </c>
    </row>
    <row r="103" spans="1:14" s="33" customFormat="1">
      <c r="A103" s="432"/>
      <c r="B103" s="444"/>
      <c r="C103" s="148"/>
      <c r="D103" s="33">
        <v>3</v>
      </c>
      <c r="E103" s="33">
        <v>19000</v>
      </c>
      <c r="F103" s="33">
        <v>18200</v>
      </c>
      <c r="G103" s="33">
        <v>16500</v>
      </c>
    </row>
    <row r="104" spans="1:14" s="33" customFormat="1">
      <c r="A104" s="432"/>
      <c r="B104" s="444"/>
      <c r="C104" s="148"/>
      <c r="D104" s="33">
        <v>4</v>
      </c>
      <c r="E104" s="38">
        <v>18700</v>
      </c>
      <c r="F104" s="33">
        <v>16600</v>
      </c>
      <c r="G104" s="33">
        <v>17200</v>
      </c>
      <c r="I104" s="38" t="s">
        <v>78</v>
      </c>
      <c r="M104" s="38" t="s">
        <v>78</v>
      </c>
    </row>
    <row r="105" spans="1:14" s="153" customFormat="1">
      <c r="A105" s="33"/>
      <c r="B105" s="143"/>
      <c r="C105" s="142"/>
      <c r="D105" s="153">
        <v>5</v>
      </c>
      <c r="E105" s="21" t="s">
        <v>78</v>
      </c>
      <c r="F105" s="153">
        <v>16600</v>
      </c>
      <c r="G105" s="153">
        <v>17500</v>
      </c>
      <c r="I105" s="21" t="s">
        <v>78</v>
      </c>
      <c r="M105" s="21" t="s">
        <v>78</v>
      </c>
    </row>
    <row r="106" spans="1:14" s="153" customFormat="1">
      <c r="A106" s="33"/>
      <c r="B106" s="143"/>
      <c r="C106" s="142"/>
      <c r="D106" s="153">
        <v>6</v>
      </c>
      <c r="E106" s="21" t="s">
        <v>78</v>
      </c>
      <c r="G106" s="153">
        <v>16000</v>
      </c>
      <c r="I106" s="21" t="s">
        <v>78</v>
      </c>
      <c r="M106" s="21" t="s">
        <v>78</v>
      </c>
    </row>
    <row r="107" spans="1:14" s="33" customFormat="1">
      <c r="A107" s="442">
        <v>24</v>
      </c>
      <c r="B107" s="447"/>
      <c r="C107" s="442"/>
      <c r="E107" s="104">
        <v>27600</v>
      </c>
      <c r="F107" s="104">
        <v>27600</v>
      </c>
      <c r="H107" s="33">
        <v>14100</v>
      </c>
      <c r="J107" s="33">
        <f>F107*150%</f>
        <v>41400</v>
      </c>
      <c r="N107" s="33">
        <f>F107*200%</f>
        <v>55200</v>
      </c>
    </row>
    <row r="108" spans="1:14" s="33" customFormat="1">
      <c r="A108" s="442"/>
      <c r="B108" s="447"/>
      <c r="C108" s="442"/>
      <c r="D108" s="33">
        <v>2</v>
      </c>
      <c r="E108" s="33">
        <v>25700</v>
      </c>
      <c r="F108" s="33">
        <v>21200</v>
      </c>
      <c r="H108" s="33">
        <v>14100</v>
      </c>
    </row>
    <row r="109" spans="1:14" s="33" customFormat="1">
      <c r="A109" s="442"/>
      <c r="B109" s="447"/>
      <c r="C109" s="442"/>
      <c r="D109" s="33">
        <v>3</v>
      </c>
      <c r="E109" s="33">
        <v>25400</v>
      </c>
      <c r="F109" s="33">
        <v>20700</v>
      </c>
      <c r="H109" s="33">
        <v>14100</v>
      </c>
    </row>
    <row r="110" spans="1:14" s="33" customFormat="1">
      <c r="A110" s="442"/>
      <c r="B110" s="447"/>
      <c r="C110" s="442"/>
      <c r="D110" s="33">
        <v>4</v>
      </c>
      <c r="E110" s="33">
        <v>24200</v>
      </c>
      <c r="F110" s="33">
        <v>19800</v>
      </c>
      <c r="H110" s="33">
        <v>14100</v>
      </c>
    </row>
    <row r="111" spans="1:14" s="33" customFormat="1">
      <c r="A111" s="442"/>
      <c r="B111" s="447"/>
      <c r="C111" s="442"/>
      <c r="D111" s="33">
        <v>5</v>
      </c>
      <c r="E111" s="38" t="s">
        <v>78</v>
      </c>
      <c r="F111" s="33">
        <v>19600</v>
      </c>
      <c r="I111" s="38" t="s">
        <v>78</v>
      </c>
      <c r="M111" s="38" t="s">
        <v>78</v>
      </c>
    </row>
    <row r="112" spans="1:14" s="33" customFormat="1">
      <c r="A112" s="442"/>
      <c r="B112" s="447"/>
      <c r="C112" s="142"/>
      <c r="D112" s="33">
        <v>6</v>
      </c>
      <c r="E112" s="38" t="s">
        <v>78</v>
      </c>
      <c r="G112" s="33">
        <v>18500</v>
      </c>
      <c r="I112" s="38" t="s">
        <v>78</v>
      </c>
      <c r="M112" s="38" t="s">
        <v>78</v>
      </c>
    </row>
    <row r="113" spans="1:16" s="33" customFormat="1">
      <c r="A113" s="432">
        <v>25</v>
      </c>
      <c r="B113" s="444"/>
      <c r="C113" s="149"/>
      <c r="D113" s="33">
        <v>6</v>
      </c>
      <c r="E113" s="38" t="s">
        <v>78</v>
      </c>
      <c r="F113" s="33">
        <v>14100</v>
      </c>
      <c r="G113" s="33">
        <v>18500</v>
      </c>
      <c r="I113" s="38" t="s">
        <v>78</v>
      </c>
      <c r="M113" s="38" t="s">
        <v>78</v>
      </c>
    </row>
    <row r="114" spans="1:16" s="33" customFormat="1">
      <c r="A114" s="473"/>
      <c r="B114" s="472"/>
      <c r="C114" s="148"/>
      <c r="D114" s="33">
        <v>4</v>
      </c>
      <c r="E114" s="33">
        <v>16000</v>
      </c>
      <c r="G114" s="33">
        <v>14000</v>
      </c>
    </row>
    <row r="115" spans="1:16" s="33" customFormat="1">
      <c r="A115" s="432"/>
      <c r="B115" s="444"/>
      <c r="C115" s="148"/>
      <c r="D115" s="33">
        <v>5</v>
      </c>
      <c r="E115" s="104">
        <v>31632</v>
      </c>
      <c r="F115" s="104">
        <v>31632</v>
      </c>
      <c r="G115" s="33">
        <v>14000</v>
      </c>
      <c r="H115" s="38" t="s">
        <v>78</v>
      </c>
      <c r="I115" s="33">
        <f>E115*150%</f>
        <v>47448</v>
      </c>
      <c r="J115" s="33">
        <f>F115*150%</f>
        <v>47448</v>
      </c>
      <c r="L115" s="38" t="s">
        <v>78</v>
      </c>
      <c r="M115" s="33">
        <f>E115*200%</f>
        <v>63264</v>
      </c>
      <c r="N115" s="33">
        <f>F115*200%</f>
        <v>63264</v>
      </c>
      <c r="P115" s="38" t="s">
        <v>78</v>
      </c>
    </row>
    <row r="116" spans="1:16" s="33" customFormat="1">
      <c r="A116" s="432"/>
      <c r="B116" s="444"/>
      <c r="C116" s="148"/>
      <c r="D116" s="33">
        <v>2</v>
      </c>
      <c r="E116" s="33">
        <v>17900</v>
      </c>
      <c r="F116" s="33">
        <v>16100</v>
      </c>
      <c r="G116" s="33">
        <v>14000</v>
      </c>
      <c r="H116" s="38" t="s">
        <v>78</v>
      </c>
      <c r="L116" s="38" t="s">
        <v>78</v>
      </c>
      <c r="P116" s="38" t="s">
        <v>78</v>
      </c>
    </row>
    <row r="117" spans="1:16" s="33" customFormat="1">
      <c r="A117" s="432"/>
      <c r="B117" s="444"/>
      <c r="C117" s="148"/>
      <c r="D117" s="33">
        <v>3</v>
      </c>
      <c r="E117" s="33">
        <v>16900</v>
      </c>
      <c r="F117" s="33">
        <v>15600</v>
      </c>
      <c r="G117" s="33">
        <v>14000</v>
      </c>
      <c r="H117" s="38" t="s">
        <v>78</v>
      </c>
      <c r="L117" s="38" t="s">
        <v>78</v>
      </c>
      <c r="P117" s="38" t="s">
        <v>78</v>
      </c>
    </row>
    <row r="118" spans="1:16" s="33" customFormat="1">
      <c r="A118" s="432"/>
      <c r="B118" s="444"/>
      <c r="C118" s="148"/>
      <c r="D118" s="33">
        <v>4</v>
      </c>
      <c r="E118" s="38">
        <v>16600</v>
      </c>
      <c r="F118" s="33">
        <v>14800</v>
      </c>
      <c r="G118" s="33">
        <v>14000</v>
      </c>
      <c r="H118" s="301" t="s">
        <v>78</v>
      </c>
      <c r="I118" s="38" t="s">
        <v>78</v>
      </c>
      <c r="L118" s="38" t="s">
        <v>78</v>
      </c>
      <c r="M118" s="38" t="s">
        <v>78</v>
      </c>
      <c r="P118" s="38" t="s">
        <v>78</v>
      </c>
    </row>
    <row r="119" spans="1:16" s="33" customFormat="1">
      <c r="A119" s="436"/>
      <c r="B119" s="434"/>
      <c r="C119" s="436"/>
      <c r="D119" s="33">
        <v>5</v>
      </c>
      <c r="E119" s="38" t="s">
        <v>78</v>
      </c>
      <c r="F119" s="33">
        <v>14800</v>
      </c>
      <c r="I119" s="38" t="s">
        <v>78</v>
      </c>
      <c r="M119" s="38" t="s">
        <v>78</v>
      </c>
    </row>
    <row r="120" spans="1:16" s="33" customFormat="1" ht="27" customHeight="1">
      <c r="A120" s="442"/>
      <c r="B120" s="447"/>
      <c r="C120" s="474"/>
      <c r="D120" s="33">
        <v>6</v>
      </c>
      <c r="E120" s="38" t="s">
        <v>78</v>
      </c>
      <c r="F120" s="33">
        <v>13800</v>
      </c>
      <c r="G120" s="33">
        <v>14500</v>
      </c>
      <c r="I120" s="38" t="s">
        <v>78</v>
      </c>
      <c r="M120" s="38" t="s">
        <v>78</v>
      </c>
    </row>
    <row r="121" spans="1:16" s="33" customFormat="1">
      <c r="A121" s="442"/>
      <c r="B121" s="447"/>
      <c r="C121" s="142"/>
      <c r="D121" s="33">
        <v>5</v>
      </c>
      <c r="E121" s="104">
        <v>26360</v>
      </c>
      <c r="F121" s="104">
        <v>26360</v>
      </c>
      <c r="G121" s="33">
        <v>13500</v>
      </c>
      <c r="I121" s="33">
        <f>E121*150%</f>
        <v>39540</v>
      </c>
      <c r="J121" s="33">
        <f>F121*150%</f>
        <v>39540</v>
      </c>
      <c r="M121" s="33">
        <f>E121*200%</f>
        <v>52720</v>
      </c>
      <c r="N121" s="33">
        <f>F121*200%</f>
        <v>52720</v>
      </c>
    </row>
    <row r="122" spans="1:16" s="33" customFormat="1">
      <c r="A122" s="442"/>
      <c r="B122" s="447"/>
      <c r="C122" s="142"/>
      <c r="D122" s="33">
        <v>2</v>
      </c>
      <c r="E122" s="33">
        <v>17900</v>
      </c>
      <c r="F122" s="33">
        <v>16100</v>
      </c>
      <c r="G122" s="33">
        <v>13500</v>
      </c>
    </row>
    <row r="123" spans="1:16" s="33" customFormat="1">
      <c r="A123" s="442"/>
      <c r="B123" s="447"/>
      <c r="C123" s="142"/>
      <c r="D123" s="33">
        <v>3</v>
      </c>
      <c r="E123" s="33">
        <v>17200</v>
      </c>
      <c r="F123" s="33">
        <v>15400</v>
      </c>
      <c r="G123" s="33">
        <v>13500</v>
      </c>
    </row>
    <row r="124" spans="1:16" s="33" customFormat="1">
      <c r="A124" s="442"/>
      <c r="B124" s="447"/>
      <c r="C124" s="142"/>
      <c r="D124" s="33">
        <v>4</v>
      </c>
      <c r="E124" s="38">
        <v>17200</v>
      </c>
      <c r="F124" s="33">
        <v>15100</v>
      </c>
      <c r="G124" s="33">
        <v>13500</v>
      </c>
      <c r="I124" s="38" t="s">
        <v>78</v>
      </c>
      <c r="M124" s="38" t="s">
        <v>78</v>
      </c>
    </row>
    <row r="125" spans="1:16" s="33" customFormat="1">
      <c r="A125" s="432"/>
      <c r="B125" s="444"/>
      <c r="C125" s="432"/>
      <c r="D125" s="33">
        <v>5</v>
      </c>
      <c r="E125" s="38" t="s">
        <v>78</v>
      </c>
      <c r="F125" s="33">
        <v>15100</v>
      </c>
      <c r="I125" s="38" t="s">
        <v>78</v>
      </c>
      <c r="M125" s="38" t="s">
        <v>78</v>
      </c>
    </row>
    <row r="126" spans="1:16" s="33" customFormat="1">
      <c r="A126" s="432"/>
      <c r="B126" s="444"/>
      <c r="C126" s="432"/>
      <c r="D126" s="33">
        <v>6</v>
      </c>
      <c r="E126" s="38" t="s">
        <v>78</v>
      </c>
      <c r="F126" s="33">
        <v>13800</v>
      </c>
      <c r="G126" s="33">
        <v>15000</v>
      </c>
      <c r="I126" s="38" t="s">
        <v>78</v>
      </c>
      <c r="M126" s="38" t="s">
        <v>78</v>
      </c>
    </row>
    <row r="127" spans="1:16" s="33" customFormat="1">
      <c r="A127" s="442"/>
      <c r="B127" s="447"/>
      <c r="C127" s="442"/>
      <c r="D127" s="33">
        <v>2</v>
      </c>
      <c r="E127" s="104">
        <v>31632</v>
      </c>
      <c r="F127" s="104">
        <v>31632</v>
      </c>
      <c r="I127" s="33">
        <f>E127*150%</f>
        <v>47448</v>
      </c>
      <c r="J127" s="33">
        <f>F127*150%</f>
        <v>47448</v>
      </c>
      <c r="M127" s="33">
        <f>E127*200%</f>
        <v>63264</v>
      </c>
      <c r="N127" s="33">
        <f>F127*200%</f>
        <v>63264</v>
      </c>
    </row>
    <row r="128" spans="1:16" s="33" customFormat="1">
      <c r="A128" s="442"/>
      <c r="B128" s="447"/>
      <c r="C128" s="442"/>
      <c r="D128" s="33">
        <v>2</v>
      </c>
      <c r="E128" s="33">
        <v>18400</v>
      </c>
      <c r="F128" s="33">
        <v>16600</v>
      </c>
    </row>
    <row r="129" spans="1:14" s="33" customFormat="1">
      <c r="A129" s="442"/>
      <c r="B129" s="447"/>
      <c r="C129" s="442"/>
      <c r="D129" s="33">
        <v>3</v>
      </c>
      <c r="E129" s="33">
        <v>16900</v>
      </c>
      <c r="F129" s="33">
        <v>15100</v>
      </c>
    </row>
    <row r="130" spans="1:14" s="33" customFormat="1">
      <c r="A130" s="442"/>
      <c r="B130" s="447"/>
      <c r="C130" s="442"/>
      <c r="D130" s="33">
        <v>4</v>
      </c>
      <c r="E130" s="33">
        <v>16600</v>
      </c>
      <c r="F130" s="33">
        <v>14800</v>
      </c>
    </row>
    <row r="131" spans="1:14" s="33" customFormat="1">
      <c r="A131" s="442"/>
      <c r="B131" s="447"/>
      <c r="C131" s="142"/>
      <c r="D131" s="33">
        <v>5</v>
      </c>
      <c r="E131" s="38" t="s">
        <v>78</v>
      </c>
      <c r="F131" s="33">
        <v>14800</v>
      </c>
      <c r="G131" s="33">
        <v>13500</v>
      </c>
      <c r="I131" s="38" t="s">
        <v>78</v>
      </c>
      <c r="M131" s="38" t="s">
        <v>78</v>
      </c>
    </row>
    <row r="132" spans="1:14" s="33" customFormat="1" ht="24.75" customHeight="1">
      <c r="A132" s="442"/>
      <c r="B132" s="447"/>
      <c r="C132" s="142"/>
      <c r="D132" s="33">
        <v>6</v>
      </c>
      <c r="E132" s="38" t="s">
        <v>78</v>
      </c>
      <c r="G132" s="33">
        <v>14500</v>
      </c>
      <c r="I132" s="38" t="s">
        <v>78</v>
      </c>
      <c r="M132" s="38" t="s">
        <v>78</v>
      </c>
    </row>
    <row r="133" spans="1:14" s="33" customFormat="1">
      <c r="A133" s="432"/>
      <c r="B133" s="444"/>
      <c r="C133" s="432"/>
      <c r="D133" s="33">
        <v>2</v>
      </c>
      <c r="E133" s="104">
        <v>26360</v>
      </c>
      <c r="F133" s="104">
        <v>26360</v>
      </c>
      <c r="I133" s="33">
        <f>E133*150%</f>
        <v>39540</v>
      </c>
      <c r="J133" s="33">
        <f>F133*150%</f>
        <v>39540</v>
      </c>
      <c r="M133" s="33">
        <f>E133*200%</f>
        <v>52720</v>
      </c>
      <c r="N133" s="33">
        <f>F133*200%</f>
        <v>52720</v>
      </c>
    </row>
    <row r="134" spans="1:14" s="33" customFormat="1">
      <c r="A134" s="432"/>
      <c r="B134" s="444"/>
      <c r="C134" s="432"/>
      <c r="D134" s="33">
        <v>2</v>
      </c>
      <c r="E134" s="33">
        <v>17900</v>
      </c>
      <c r="F134" s="33">
        <v>16600</v>
      </c>
    </row>
    <row r="135" spans="1:14" s="33" customFormat="1">
      <c r="A135" s="432"/>
      <c r="B135" s="444"/>
      <c r="C135" s="432"/>
      <c r="D135" s="33">
        <v>3</v>
      </c>
      <c r="E135" s="33">
        <v>16900</v>
      </c>
      <c r="F135" s="33">
        <v>15100</v>
      </c>
    </row>
    <row r="136" spans="1:14" s="33" customFormat="1">
      <c r="A136" s="432"/>
      <c r="B136" s="444"/>
      <c r="C136" s="432"/>
      <c r="D136" s="33">
        <v>4</v>
      </c>
      <c r="E136" s="33">
        <v>16600</v>
      </c>
      <c r="F136" s="33">
        <v>14800</v>
      </c>
    </row>
    <row r="137" spans="1:14" s="33" customFormat="1">
      <c r="A137" s="432"/>
      <c r="B137" s="444"/>
      <c r="C137" s="148"/>
      <c r="D137" s="33">
        <v>5</v>
      </c>
      <c r="E137" s="38" t="s">
        <v>78</v>
      </c>
      <c r="F137" s="33">
        <v>14800</v>
      </c>
      <c r="G137" s="33">
        <v>15300</v>
      </c>
      <c r="I137" s="38" t="s">
        <v>78</v>
      </c>
      <c r="M137" s="38" t="s">
        <v>78</v>
      </c>
    </row>
    <row r="138" spans="1:14" s="33" customFormat="1">
      <c r="A138" s="432"/>
      <c r="B138" s="444"/>
      <c r="C138" s="148"/>
      <c r="D138" s="33">
        <v>5</v>
      </c>
      <c r="E138" s="104">
        <v>26360</v>
      </c>
      <c r="F138" s="104">
        <v>26360</v>
      </c>
      <c r="G138" s="33">
        <v>14000</v>
      </c>
      <c r="I138" s="33">
        <f>E138*150%</f>
        <v>39540</v>
      </c>
      <c r="J138" s="33">
        <f>F138*150%</f>
        <v>39540</v>
      </c>
      <c r="M138" s="33">
        <f>E138*200%</f>
        <v>52720</v>
      </c>
      <c r="N138" s="33">
        <f>F138*200%</f>
        <v>52720</v>
      </c>
    </row>
    <row r="139" spans="1:14" s="33" customFormat="1">
      <c r="A139" s="432"/>
      <c r="B139" s="444"/>
      <c r="C139" s="148"/>
      <c r="D139" s="33">
        <v>2</v>
      </c>
      <c r="E139" s="33">
        <v>17900</v>
      </c>
      <c r="F139" s="33">
        <v>16100</v>
      </c>
      <c r="G139" s="33">
        <v>14000</v>
      </c>
    </row>
    <row r="140" spans="1:14" s="33" customFormat="1">
      <c r="A140" s="432"/>
      <c r="B140" s="444"/>
      <c r="C140" s="148"/>
      <c r="D140" s="33">
        <v>3</v>
      </c>
      <c r="E140" s="33">
        <v>17200</v>
      </c>
      <c r="F140" s="33">
        <v>15400</v>
      </c>
      <c r="G140" s="33">
        <v>14000</v>
      </c>
    </row>
    <row r="141" spans="1:14" s="33" customFormat="1">
      <c r="A141" s="432"/>
      <c r="B141" s="444"/>
      <c r="C141" s="148"/>
      <c r="D141" s="33">
        <v>4</v>
      </c>
      <c r="E141" s="38">
        <v>16600</v>
      </c>
      <c r="F141" s="33">
        <v>14800</v>
      </c>
      <c r="G141" s="33">
        <v>14000</v>
      </c>
      <c r="I141" s="38" t="s">
        <v>78</v>
      </c>
      <c r="M141" s="38" t="s">
        <v>78</v>
      </c>
    </row>
    <row r="142" spans="1:14" s="33" customFormat="1">
      <c r="A142" s="436"/>
      <c r="B142" s="434"/>
      <c r="C142" s="436"/>
      <c r="D142" s="33">
        <v>5</v>
      </c>
      <c r="E142" s="38" t="s">
        <v>78</v>
      </c>
      <c r="F142" s="33">
        <v>14800</v>
      </c>
      <c r="I142" s="38" t="s">
        <v>78</v>
      </c>
      <c r="M142" s="38" t="s">
        <v>78</v>
      </c>
    </row>
    <row r="143" spans="1:14" s="33" customFormat="1">
      <c r="A143" s="442"/>
      <c r="B143" s="447"/>
      <c r="C143" s="442"/>
      <c r="D143" s="33">
        <v>6</v>
      </c>
      <c r="E143" s="38" t="s">
        <v>78</v>
      </c>
      <c r="F143" s="33">
        <v>15600</v>
      </c>
      <c r="G143" s="33">
        <v>14500</v>
      </c>
      <c r="I143" s="38" t="s">
        <v>78</v>
      </c>
      <c r="M143" s="38" t="s">
        <v>78</v>
      </c>
    </row>
    <row r="144" spans="1:14" s="33" customFormat="1">
      <c r="A144" s="442"/>
      <c r="B144" s="447"/>
      <c r="C144" s="142"/>
      <c r="D144" s="33">
        <v>5</v>
      </c>
      <c r="E144" s="104">
        <v>31632</v>
      </c>
      <c r="F144" s="104">
        <v>31632</v>
      </c>
      <c r="G144" s="33">
        <v>14000</v>
      </c>
      <c r="I144" s="33">
        <f>E144*150%</f>
        <v>47448</v>
      </c>
      <c r="J144" s="33">
        <f>F144*150%</f>
        <v>47448</v>
      </c>
      <c r="M144" s="33">
        <f>E144*200%</f>
        <v>63264</v>
      </c>
      <c r="N144" s="33">
        <f>F144*200%</f>
        <v>63264</v>
      </c>
    </row>
    <row r="145" spans="1:14" s="33" customFormat="1">
      <c r="A145" s="442"/>
      <c r="B145" s="447"/>
      <c r="C145" s="142"/>
      <c r="D145" s="33">
        <v>2</v>
      </c>
      <c r="E145" s="33">
        <v>22600</v>
      </c>
      <c r="F145" s="33">
        <v>19000</v>
      </c>
      <c r="G145" s="33">
        <v>14000</v>
      </c>
    </row>
    <row r="146" spans="1:14" s="33" customFormat="1">
      <c r="A146" s="442"/>
      <c r="B146" s="447"/>
      <c r="C146" s="142"/>
      <c r="D146" s="33">
        <v>3</v>
      </c>
      <c r="E146" s="33">
        <v>22000</v>
      </c>
      <c r="F146" s="33">
        <v>18300</v>
      </c>
      <c r="G146" s="33">
        <v>14000</v>
      </c>
    </row>
    <row r="147" spans="1:14" s="33" customFormat="1">
      <c r="A147" s="442"/>
      <c r="B147" s="447"/>
      <c r="C147" s="142"/>
      <c r="D147" s="33">
        <v>4</v>
      </c>
      <c r="E147" s="38">
        <v>21000</v>
      </c>
      <c r="F147" s="33">
        <v>18000</v>
      </c>
      <c r="G147" s="33">
        <v>14000</v>
      </c>
      <c r="I147" s="38" t="s">
        <v>78</v>
      </c>
      <c r="M147" s="38" t="s">
        <v>78</v>
      </c>
    </row>
    <row r="148" spans="1:14" s="33" customFormat="1">
      <c r="A148" s="432"/>
      <c r="B148" s="444"/>
      <c r="C148" s="432"/>
      <c r="D148" s="33">
        <v>5</v>
      </c>
      <c r="E148" s="38" t="s">
        <v>78</v>
      </c>
      <c r="F148" s="33">
        <v>17800</v>
      </c>
      <c r="I148" s="38" t="s">
        <v>78</v>
      </c>
      <c r="M148" s="38" t="s">
        <v>78</v>
      </c>
    </row>
    <row r="149" spans="1:14" s="33" customFormat="1" ht="24" customHeight="1">
      <c r="A149" s="432"/>
      <c r="B149" s="444"/>
      <c r="C149" s="432"/>
      <c r="D149" s="33">
        <v>6</v>
      </c>
      <c r="E149" s="38" t="s">
        <v>78</v>
      </c>
      <c r="F149" s="33">
        <v>15600</v>
      </c>
      <c r="G149" s="33">
        <v>16300</v>
      </c>
      <c r="I149" s="38" t="s">
        <v>78</v>
      </c>
      <c r="M149" s="38" t="s">
        <v>78</v>
      </c>
    </row>
    <row r="150" spans="1:14" s="33" customFormat="1">
      <c r="A150" s="432"/>
      <c r="B150" s="444"/>
      <c r="C150" s="148"/>
      <c r="D150" s="33">
        <v>5</v>
      </c>
      <c r="E150" s="104">
        <v>31632</v>
      </c>
      <c r="F150" s="104">
        <v>31632</v>
      </c>
      <c r="G150" s="33">
        <v>14000</v>
      </c>
      <c r="I150" s="33">
        <f>E150*150%</f>
        <v>47448</v>
      </c>
      <c r="J150" s="33">
        <f>F150*150%</f>
        <v>47448</v>
      </c>
      <c r="M150" s="33">
        <f>E150*200%</f>
        <v>63264</v>
      </c>
      <c r="N150" s="33">
        <f>F150*200%</f>
        <v>63264</v>
      </c>
    </row>
    <row r="151" spans="1:14" s="33" customFormat="1">
      <c r="A151" s="432"/>
      <c r="B151" s="444"/>
      <c r="C151" s="148"/>
      <c r="D151" s="33">
        <v>2</v>
      </c>
      <c r="E151" s="33">
        <v>19600</v>
      </c>
      <c r="F151" s="33">
        <v>17500</v>
      </c>
      <c r="G151" s="33">
        <v>14000</v>
      </c>
    </row>
    <row r="152" spans="1:14" s="33" customFormat="1">
      <c r="A152" s="432"/>
      <c r="B152" s="444"/>
      <c r="C152" s="148"/>
      <c r="D152" s="33">
        <v>3</v>
      </c>
      <c r="E152" s="33">
        <v>19000</v>
      </c>
      <c r="F152" s="33">
        <v>16900</v>
      </c>
      <c r="G152" s="33">
        <v>14000</v>
      </c>
    </row>
    <row r="153" spans="1:14" s="33" customFormat="1">
      <c r="A153" s="432"/>
      <c r="B153" s="444"/>
      <c r="C153" s="148"/>
      <c r="D153" s="33">
        <v>4</v>
      </c>
      <c r="E153" s="38">
        <v>18700</v>
      </c>
      <c r="F153" s="33">
        <v>16600</v>
      </c>
      <c r="G153" s="33">
        <v>14000</v>
      </c>
      <c r="I153" s="38" t="s">
        <v>78</v>
      </c>
      <c r="M153" s="38" t="s">
        <v>78</v>
      </c>
    </row>
    <row r="154" spans="1:14" s="153" customFormat="1">
      <c r="A154" s="33"/>
      <c r="B154" s="143"/>
      <c r="C154" s="142"/>
      <c r="D154" s="153">
        <v>5</v>
      </c>
      <c r="E154" s="21" t="s">
        <v>78</v>
      </c>
      <c r="F154" s="153">
        <v>16600</v>
      </c>
      <c r="I154" s="21" t="s">
        <v>78</v>
      </c>
      <c r="M154" s="21" t="s">
        <v>78</v>
      </c>
    </row>
    <row r="155" spans="1:14" s="33" customFormat="1">
      <c r="A155" s="432"/>
      <c r="B155" s="444"/>
      <c r="C155" s="148"/>
      <c r="D155" s="33">
        <v>6</v>
      </c>
      <c r="E155" s="38" t="s">
        <v>78</v>
      </c>
      <c r="F155" s="33">
        <v>14100</v>
      </c>
      <c r="G155" s="33">
        <v>16000</v>
      </c>
      <c r="I155" s="38" t="s">
        <v>78</v>
      </c>
      <c r="M155" s="38" t="s">
        <v>78</v>
      </c>
    </row>
    <row r="156" spans="1:14" s="33" customFormat="1">
      <c r="A156" s="432"/>
      <c r="B156" s="444"/>
      <c r="C156" s="148"/>
      <c r="D156" s="33">
        <v>4</v>
      </c>
      <c r="E156" s="104">
        <v>26360</v>
      </c>
      <c r="F156" s="104">
        <v>26360</v>
      </c>
      <c r="G156" s="33">
        <v>14000</v>
      </c>
      <c r="I156" s="33">
        <f>E156*150%</f>
        <v>39540</v>
      </c>
      <c r="J156" s="33">
        <f>F156*150%</f>
        <v>39540</v>
      </c>
      <c r="M156" s="33">
        <f>E156*200%</f>
        <v>52720</v>
      </c>
      <c r="N156" s="33">
        <f>F156*200%</f>
        <v>52720</v>
      </c>
    </row>
    <row r="157" spans="1:14" s="33" customFormat="1">
      <c r="A157" s="432"/>
      <c r="B157" s="444"/>
      <c r="C157" s="148"/>
      <c r="D157" s="33">
        <v>2</v>
      </c>
      <c r="E157" s="33">
        <v>19600</v>
      </c>
      <c r="F157" s="33">
        <v>17500</v>
      </c>
      <c r="G157" s="33">
        <v>14000</v>
      </c>
    </row>
    <row r="158" spans="1:14" s="33" customFormat="1">
      <c r="A158" s="432"/>
      <c r="B158" s="444"/>
      <c r="C158" s="148"/>
      <c r="D158" s="33">
        <v>3</v>
      </c>
      <c r="E158" s="33">
        <v>19100</v>
      </c>
      <c r="F158" s="33">
        <v>16900</v>
      </c>
      <c r="G158" s="33">
        <v>14000</v>
      </c>
    </row>
    <row r="159" spans="1:14" s="33" customFormat="1">
      <c r="A159" s="432"/>
      <c r="B159" s="444"/>
      <c r="C159" s="148"/>
      <c r="D159" s="33">
        <v>4</v>
      </c>
      <c r="E159" s="33">
        <v>18700</v>
      </c>
      <c r="F159" s="33">
        <v>16600</v>
      </c>
      <c r="G159" s="33">
        <v>14000</v>
      </c>
    </row>
    <row r="160" spans="1:14" s="33" customFormat="1">
      <c r="A160" s="432"/>
      <c r="B160" s="444"/>
      <c r="C160" s="148"/>
      <c r="D160" s="33">
        <v>5</v>
      </c>
      <c r="E160" s="38" t="s">
        <v>78</v>
      </c>
      <c r="F160" s="33">
        <v>16600</v>
      </c>
      <c r="G160" s="33">
        <v>14000</v>
      </c>
      <c r="I160" s="38" t="s">
        <v>78</v>
      </c>
      <c r="M160" s="38" t="s">
        <v>78</v>
      </c>
    </row>
    <row r="161" spans="1:15" s="33" customFormat="1">
      <c r="A161" s="432"/>
      <c r="B161" s="444"/>
      <c r="C161" s="144"/>
      <c r="D161" s="33">
        <v>6</v>
      </c>
      <c r="E161" s="38" t="s">
        <v>78</v>
      </c>
      <c r="F161" s="33">
        <v>15000</v>
      </c>
      <c r="G161" s="33">
        <v>16000</v>
      </c>
      <c r="I161" s="38" t="s">
        <v>78</v>
      </c>
      <c r="M161" s="38" t="s">
        <v>78</v>
      </c>
    </row>
    <row r="162" spans="1:15" s="33" customFormat="1">
      <c r="A162" s="432"/>
      <c r="B162" s="449"/>
      <c r="C162" s="148">
        <v>590100</v>
      </c>
      <c r="D162" s="33">
        <v>4</v>
      </c>
      <c r="E162" s="104">
        <v>31632</v>
      </c>
      <c r="F162" s="104">
        <v>31632</v>
      </c>
      <c r="G162" s="33">
        <v>14000</v>
      </c>
      <c r="I162" s="33">
        <f>E162*150%</f>
        <v>47448</v>
      </c>
      <c r="J162" s="33">
        <f>F162*150%</f>
        <v>47448</v>
      </c>
      <c r="M162" s="33">
        <f>E162*200%</f>
        <v>63264</v>
      </c>
      <c r="N162" s="33">
        <f>F162*200%</f>
        <v>63264</v>
      </c>
    </row>
    <row r="163" spans="1:15" s="33" customFormat="1">
      <c r="A163" s="142"/>
      <c r="B163" s="143"/>
      <c r="C163" s="142"/>
      <c r="D163" s="33">
        <v>4</v>
      </c>
      <c r="E163" s="33">
        <v>16000</v>
      </c>
      <c r="G163" s="33">
        <v>14000</v>
      </c>
    </row>
    <row r="164" spans="1:15" s="33" customFormat="1">
      <c r="A164" s="142">
        <v>35</v>
      </c>
      <c r="B164" s="143"/>
      <c r="C164" s="142"/>
      <c r="D164" s="33">
        <v>5</v>
      </c>
      <c r="E164" s="104">
        <v>26360</v>
      </c>
      <c r="F164" s="104">
        <v>26360</v>
      </c>
      <c r="G164" s="33">
        <v>14000</v>
      </c>
      <c r="I164" s="33">
        <f>E164*150%</f>
        <v>39540</v>
      </c>
      <c r="J164" s="33">
        <f>F164*150%</f>
        <v>39540</v>
      </c>
      <c r="M164" s="33">
        <f>E164*200%</f>
        <v>52720</v>
      </c>
      <c r="N164" s="33">
        <f>F164*200%</f>
        <v>52720</v>
      </c>
      <c r="O164" s="33">
        <f>G164*200%</f>
        <v>28000</v>
      </c>
    </row>
    <row r="165" spans="1:15" s="33" customFormat="1">
      <c r="A165" s="142">
        <v>34</v>
      </c>
      <c r="B165" s="143"/>
      <c r="C165" s="142"/>
      <c r="D165" s="33">
        <v>2</v>
      </c>
      <c r="E165" s="33">
        <v>18500</v>
      </c>
      <c r="F165" s="33">
        <v>16300</v>
      </c>
      <c r="G165" s="33">
        <v>14000</v>
      </c>
      <c r="O165" s="33">
        <f>G165*200%</f>
        <v>28000</v>
      </c>
    </row>
    <row r="166" spans="1:15" s="33" customFormat="1">
      <c r="A166" s="142"/>
      <c r="B166" s="143"/>
      <c r="C166" s="142"/>
      <c r="D166" s="33">
        <v>3</v>
      </c>
      <c r="E166" s="33">
        <v>18100</v>
      </c>
      <c r="F166" s="33">
        <v>16000</v>
      </c>
      <c r="G166" s="33">
        <v>14000</v>
      </c>
      <c r="O166" s="33">
        <f>G166*200%</f>
        <v>28000</v>
      </c>
    </row>
    <row r="167" spans="1:15" s="33" customFormat="1">
      <c r="A167" s="142"/>
      <c r="B167" s="143"/>
      <c r="C167" s="142"/>
      <c r="D167" s="33">
        <v>4</v>
      </c>
      <c r="E167" s="38">
        <v>17800</v>
      </c>
      <c r="F167" s="33">
        <v>15700</v>
      </c>
      <c r="G167" s="33">
        <v>14000</v>
      </c>
      <c r="I167" s="38" t="s">
        <v>78</v>
      </c>
      <c r="M167" s="38" t="s">
        <v>78</v>
      </c>
      <c r="O167" s="33">
        <f>G167*200%</f>
        <v>28000</v>
      </c>
    </row>
    <row r="168" spans="1:15" s="33" customFormat="1">
      <c r="B168" s="143"/>
      <c r="C168" s="142"/>
      <c r="D168" s="33">
        <v>5</v>
      </c>
      <c r="E168" s="38" t="s">
        <v>78</v>
      </c>
      <c r="F168" s="33">
        <v>15700</v>
      </c>
      <c r="I168" s="38" t="s">
        <v>78</v>
      </c>
      <c r="M168" s="38" t="s">
        <v>78</v>
      </c>
    </row>
    <row r="169" spans="1:15" s="39" customFormat="1">
      <c r="A169" s="461"/>
      <c r="B169" s="146"/>
      <c r="C169" s="148"/>
      <c r="D169" s="39">
        <v>6</v>
      </c>
      <c r="E169" s="40" t="s">
        <v>78</v>
      </c>
      <c r="F169" s="39">
        <v>15000</v>
      </c>
      <c r="G169" s="39">
        <v>15000</v>
      </c>
      <c r="I169" s="40" t="s">
        <v>78</v>
      </c>
      <c r="J169" s="39">
        <f>F169*150%</f>
        <v>22500</v>
      </c>
      <c r="L169" s="40" t="s">
        <v>78</v>
      </c>
      <c r="M169" s="40" t="s">
        <v>78</v>
      </c>
    </row>
    <row r="170" spans="1:15" s="33" customFormat="1">
      <c r="A170" s="442"/>
      <c r="B170" s="143"/>
      <c r="C170" s="142"/>
      <c r="D170" s="33">
        <v>5</v>
      </c>
      <c r="E170" s="104">
        <v>26360</v>
      </c>
      <c r="F170" s="104">
        <v>26360</v>
      </c>
      <c r="G170" s="33">
        <v>14000</v>
      </c>
      <c r="I170" s="33">
        <f>E170*150%</f>
        <v>39540</v>
      </c>
      <c r="J170" s="33">
        <f>F170*150%</f>
        <v>39540</v>
      </c>
      <c r="M170" s="33">
        <f>E170*200%</f>
        <v>52720</v>
      </c>
      <c r="N170" s="33">
        <f>F170*200%</f>
        <v>52720</v>
      </c>
    </row>
    <row r="171" spans="1:15" s="33" customFormat="1">
      <c r="A171" s="442"/>
      <c r="B171" s="143"/>
      <c r="C171" s="142"/>
      <c r="D171" s="33">
        <v>2</v>
      </c>
      <c r="E171" s="33">
        <v>18500</v>
      </c>
      <c r="F171" s="33">
        <v>16400</v>
      </c>
      <c r="G171" s="33">
        <v>14000</v>
      </c>
    </row>
    <row r="172" spans="1:15" s="33" customFormat="1">
      <c r="A172" s="442"/>
      <c r="B172" s="143"/>
      <c r="C172" s="142"/>
      <c r="D172" s="33">
        <v>3</v>
      </c>
      <c r="E172" s="33">
        <v>17200</v>
      </c>
      <c r="F172" s="33">
        <v>15100</v>
      </c>
      <c r="G172" s="33">
        <v>14000</v>
      </c>
    </row>
    <row r="173" spans="1:15" s="33" customFormat="1">
      <c r="A173" s="442"/>
      <c r="B173" s="143"/>
      <c r="C173" s="142"/>
      <c r="D173" s="33">
        <v>4</v>
      </c>
      <c r="E173" s="38">
        <v>17200</v>
      </c>
      <c r="F173" s="33">
        <v>15100</v>
      </c>
      <c r="G173" s="33">
        <v>14000</v>
      </c>
      <c r="I173" s="38" t="s">
        <v>78</v>
      </c>
      <c r="M173" s="38" t="s">
        <v>78</v>
      </c>
    </row>
    <row r="174" spans="1:15" s="33" customFormat="1">
      <c r="A174" s="432"/>
      <c r="B174" s="444"/>
      <c r="C174" s="432"/>
      <c r="D174" s="33">
        <v>5</v>
      </c>
      <c r="E174" s="38" t="s">
        <v>78</v>
      </c>
      <c r="F174" s="33">
        <v>15100</v>
      </c>
      <c r="I174" s="38" t="s">
        <v>78</v>
      </c>
      <c r="M174" s="38" t="s">
        <v>78</v>
      </c>
    </row>
    <row r="175" spans="1:15" s="33" customFormat="1">
      <c r="A175" s="432"/>
      <c r="B175" s="444"/>
      <c r="C175" s="432"/>
      <c r="D175" s="33">
        <v>6</v>
      </c>
      <c r="E175" s="38" t="s">
        <v>78</v>
      </c>
      <c r="F175" s="33">
        <v>14700</v>
      </c>
      <c r="G175" s="33">
        <v>15000</v>
      </c>
      <c r="I175" s="38" t="s">
        <v>78</v>
      </c>
      <c r="M175" s="38" t="s">
        <v>78</v>
      </c>
    </row>
    <row r="176" spans="1:15" s="33" customFormat="1">
      <c r="A176" s="432"/>
      <c r="B176" s="444"/>
      <c r="C176" s="148"/>
      <c r="D176" s="33">
        <v>5</v>
      </c>
      <c r="E176" s="104">
        <v>26360</v>
      </c>
      <c r="F176" s="104">
        <v>26360</v>
      </c>
      <c r="G176" s="33">
        <v>14000</v>
      </c>
      <c r="I176" s="33">
        <f>E176*150%</f>
        <v>39540</v>
      </c>
      <c r="J176" s="33">
        <f>F176*150%</f>
        <v>39540</v>
      </c>
      <c r="M176" s="33">
        <f>E176*200%</f>
        <v>52720</v>
      </c>
      <c r="N176" s="33">
        <f>F176*200%</f>
        <v>52720</v>
      </c>
    </row>
    <row r="177" spans="1:15" s="33" customFormat="1">
      <c r="A177" s="432"/>
      <c r="B177" s="444"/>
      <c r="C177" s="148"/>
      <c r="D177" s="33">
        <v>2</v>
      </c>
      <c r="E177" s="33">
        <v>19100</v>
      </c>
      <c r="F177" s="33">
        <v>17000</v>
      </c>
      <c r="G177" s="33">
        <v>14000</v>
      </c>
    </row>
    <row r="178" spans="1:15" s="33" customFormat="1">
      <c r="A178" s="432"/>
      <c r="B178" s="444"/>
      <c r="C178" s="148"/>
      <c r="D178" s="33">
        <v>3</v>
      </c>
      <c r="E178" s="33">
        <v>18100</v>
      </c>
      <c r="F178" s="33">
        <v>16000</v>
      </c>
      <c r="G178" s="33">
        <v>14000</v>
      </c>
    </row>
    <row r="179" spans="1:15" s="33" customFormat="1">
      <c r="A179" s="432"/>
      <c r="B179" s="444"/>
      <c r="C179" s="148"/>
      <c r="D179" s="33">
        <v>4</v>
      </c>
      <c r="E179" s="38">
        <v>17800</v>
      </c>
      <c r="F179" s="33">
        <v>15700</v>
      </c>
      <c r="G179" s="33">
        <v>14000</v>
      </c>
      <c r="I179" s="38" t="s">
        <v>78</v>
      </c>
      <c r="M179" s="38" t="s">
        <v>78</v>
      </c>
    </row>
    <row r="180" spans="1:15" s="33" customFormat="1">
      <c r="A180" s="436"/>
      <c r="B180" s="434"/>
      <c r="C180" s="436"/>
      <c r="D180" s="33">
        <v>5</v>
      </c>
      <c r="E180" s="38" t="s">
        <v>78</v>
      </c>
      <c r="F180" s="33">
        <v>15700</v>
      </c>
      <c r="I180" s="38" t="s">
        <v>78</v>
      </c>
      <c r="M180" s="38" t="s">
        <v>78</v>
      </c>
    </row>
    <row r="181" spans="1:15" s="33" customFormat="1">
      <c r="A181" s="442"/>
      <c r="B181" s="447"/>
      <c r="C181" s="442"/>
      <c r="D181" s="33">
        <v>6</v>
      </c>
      <c r="E181" s="38" t="s">
        <v>78</v>
      </c>
      <c r="F181" s="33">
        <v>14700</v>
      </c>
      <c r="G181" s="33">
        <v>15000</v>
      </c>
      <c r="I181" s="38" t="s">
        <v>78</v>
      </c>
      <c r="M181" s="38" t="s">
        <v>78</v>
      </c>
    </row>
    <row r="182" spans="1:15" s="153" customFormat="1">
      <c r="A182" s="461"/>
      <c r="B182" s="146"/>
      <c r="C182" s="148"/>
      <c r="D182" s="153">
        <v>4</v>
      </c>
      <c r="E182" s="104">
        <v>26360</v>
      </c>
      <c r="F182" s="104">
        <v>26360</v>
      </c>
      <c r="G182" s="153">
        <v>14000</v>
      </c>
      <c r="I182" s="153">
        <f>E182*150%</f>
        <v>39540</v>
      </c>
      <c r="J182" s="153">
        <f>F182*150%</f>
        <v>39540</v>
      </c>
      <c r="K182" s="153">
        <f>G182*150%</f>
        <v>21000</v>
      </c>
      <c r="M182" s="153">
        <f>E182*200%</f>
        <v>52720</v>
      </c>
      <c r="N182" s="153">
        <f>F182*200%</f>
        <v>52720</v>
      </c>
      <c r="O182" s="153">
        <f>G182*200%</f>
        <v>28000</v>
      </c>
    </row>
    <row r="183" spans="1:15" s="153" customFormat="1">
      <c r="A183" s="461"/>
      <c r="B183" s="146"/>
      <c r="C183" s="148"/>
      <c r="D183" s="153">
        <v>2</v>
      </c>
      <c r="E183" s="153">
        <v>18500</v>
      </c>
      <c r="F183" s="153">
        <v>16400</v>
      </c>
      <c r="G183" s="153">
        <v>14000</v>
      </c>
      <c r="I183" s="153">
        <f>E183*150%</f>
        <v>27750</v>
      </c>
      <c r="K183" s="153">
        <f>G183*150%</f>
        <v>21000</v>
      </c>
      <c r="M183" s="153">
        <f>E183*200%</f>
        <v>37000</v>
      </c>
      <c r="O183" s="153">
        <f>G183*200%</f>
        <v>28000</v>
      </c>
    </row>
    <row r="184" spans="1:15" s="153" customFormat="1">
      <c r="A184" s="461"/>
      <c r="B184" s="146"/>
      <c r="C184" s="148"/>
      <c r="D184" s="153">
        <v>3</v>
      </c>
      <c r="E184" s="153">
        <v>17800</v>
      </c>
      <c r="F184" s="153">
        <v>15700</v>
      </c>
      <c r="G184" s="153">
        <v>14000</v>
      </c>
      <c r="I184" s="153">
        <f>E184*150%</f>
        <v>26700</v>
      </c>
      <c r="K184" s="153">
        <f>G184*150%</f>
        <v>21000</v>
      </c>
      <c r="M184" s="153">
        <f>E184*200%</f>
        <v>35600</v>
      </c>
      <c r="O184" s="153">
        <f>G184*200%</f>
        <v>28000</v>
      </c>
    </row>
    <row r="185" spans="1:15" s="153" customFormat="1">
      <c r="A185" s="461"/>
      <c r="B185" s="146"/>
      <c r="C185" s="148"/>
      <c r="D185" s="153">
        <v>4</v>
      </c>
      <c r="E185" s="153">
        <v>17800</v>
      </c>
      <c r="F185" s="153">
        <v>15700</v>
      </c>
      <c r="G185" s="153">
        <v>14000</v>
      </c>
      <c r="I185" s="153">
        <f>E185*150%</f>
        <v>26700</v>
      </c>
      <c r="K185" s="153">
        <f>G185*150%</f>
        <v>21000</v>
      </c>
      <c r="M185" s="153">
        <f>E185*200%</f>
        <v>35600</v>
      </c>
      <c r="O185" s="153">
        <f>G185*200%</f>
        <v>28000</v>
      </c>
    </row>
    <row r="186" spans="1:15" s="153" customFormat="1">
      <c r="A186" s="461"/>
      <c r="B186" s="146"/>
      <c r="C186" s="148"/>
      <c r="D186" s="153">
        <v>5</v>
      </c>
      <c r="E186" s="21" t="s">
        <v>78</v>
      </c>
      <c r="F186" s="153">
        <v>15700</v>
      </c>
      <c r="G186" s="153">
        <v>14000</v>
      </c>
      <c r="I186" s="21" t="s">
        <v>78</v>
      </c>
      <c r="K186" s="153">
        <f>G186*150%</f>
        <v>21000</v>
      </c>
      <c r="M186" s="21" t="s">
        <v>78</v>
      </c>
      <c r="O186" s="153">
        <f>G186*200%</f>
        <v>28000</v>
      </c>
    </row>
    <row r="187" spans="1:15" s="39" customFormat="1">
      <c r="A187" s="144"/>
      <c r="B187" s="145"/>
      <c r="C187" s="144"/>
      <c r="D187" s="39">
        <v>6</v>
      </c>
      <c r="E187" s="40" t="s">
        <v>78</v>
      </c>
      <c r="F187" s="39">
        <v>15000</v>
      </c>
      <c r="G187" s="39">
        <v>15000</v>
      </c>
      <c r="I187" s="40" t="s">
        <v>78</v>
      </c>
      <c r="J187" s="39">
        <f t="shared" ref="J187" si="3">F187*150%</f>
        <v>22500</v>
      </c>
      <c r="M187" s="40" t="s">
        <v>78</v>
      </c>
      <c r="N187" s="39">
        <f t="shared" ref="N187" si="4">F187*200%</f>
        <v>30000</v>
      </c>
    </row>
    <row r="188" spans="1:15" s="153" customFormat="1">
      <c r="A188" s="142"/>
      <c r="B188" s="143"/>
      <c r="C188" s="142"/>
      <c r="D188" s="153">
        <v>4</v>
      </c>
      <c r="E188" s="153">
        <v>16000</v>
      </c>
      <c r="G188" s="153">
        <v>14000</v>
      </c>
      <c r="I188" s="153">
        <f>E188*150%</f>
        <v>24000</v>
      </c>
      <c r="K188" s="153">
        <f>G188*150%</f>
        <v>21000</v>
      </c>
      <c r="M188" s="153">
        <f>E188*200%</f>
        <v>32000</v>
      </c>
      <c r="O188" s="153">
        <f>G188*200%</f>
        <v>28000</v>
      </c>
    </row>
    <row r="189" spans="1:15" s="33" customFormat="1">
      <c r="A189" s="442">
        <v>39</v>
      </c>
      <c r="B189" s="447"/>
      <c r="C189" s="442"/>
      <c r="E189" s="104">
        <v>26360</v>
      </c>
      <c r="F189" s="104">
        <v>26360</v>
      </c>
      <c r="I189" s="33">
        <f>E189*150%</f>
        <v>39540</v>
      </c>
      <c r="J189" s="33">
        <f>F189*150%</f>
        <v>39540</v>
      </c>
      <c r="M189" s="33">
        <f>E189*200%</f>
        <v>52720</v>
      </c>
      <c r="N189" s="33">
        <f>F189*200%</f>
        <v>52720</v>
      </c>
    </row>
    <row r="190" spans="1:15" s="33" customFormat="1">
      <c r="A190" s="442"/>
      <c r="B190" s="447"/>
      <c r="C190" s="442"/>
      <c r="D190" s="33">
        <v>2</v>
      </c>
      <c r="E190" s="33">
        <v>18500</v>
      </c>
      <c r="F190" s="33">
        <v>16400</v>
      </c>
    </row>
    <row r="191" spans="1:15" s="33" customFormat="1">
      <c r="A191" s="442"/>
      <c r="B191" s="447"/>
      <c r="C191" s="442"/>
      <c r="D191" s="33">
        <v>3</v>
      </c>
      <c r="E191" s="33">
        <v>18100</v>
      </c>
      <c r="F191" s="33">
        <v>16000</v>
      </c>
    </row>
    <row r="192" spans="1:15" s="153" customFormat="1">
      <c r="A192" s="442"/>
      <c r="B192" s="447"/>
      <c r="C192" s="442"/>
      <c r="D192" s="153">
        <v>4</v>
      </c>
      <c r="E192" s="153">
        <v>17800</v>
      </c>
      <c r="F192" s="153">
        <v>15700</v>
      </c>
    </row>
    <row r="193" spans="1:18" s="153" customFormat="1">
      <c r="A193" s="33"/>
      <c r="B193" s="143"/>
      <c r="C193" s="142"/>
      <c r="D193" s="153">
        <v>5</v>
      </c>
      <c r="E193" s="21" t="s">
        <v>78</v>
      </c>
      <c r="F193" s="153">
        <v>15700</v>
      </c>
      <c r="G193" s="153">
        <v>14000</v>
      </c>
      <c r="I193" s="21" t="s">
        <v>78</v>
      </c>
      <c r="M193" s="21" t="s">
        <v>78</v>
      </c>
    </row>
    <row r="194" spans="1:18" s="153" customFormat="1">
      <c r="A194" s="33"/>
      <c r="B194" s="143"/>
      <c r="C194" s="142"/>
      <c r="D194" s="153">
        <v>6</v>
      </c>
      <c r="E194" s="21" t="s">
        <v>78</v>
      </c>
      <c r="G194" s="153">
        <v>15000</v>
      </c>
      <c r="I194" s="21" t="s">
        <v>78</v>
      </c>
      <c r="M194" s="21" t="s">
        <v>78</v>
      </c>
    </row>
    <row r="195" spans="1:18" s="153" customFormat="1">
      <c r="A195" s="142">
        <v>40</v>
      </c>
      <c r="B195" s="143"/>
      <c r="C195" s="471"/>
      <c r="D195" s="153">
        <v>5</v>
      </c>
      <c r="E195" s="104">
        <v>26360</v>
      </c>
      <c r="F195" s="104">
        <v>26360</v>
      </c>
      <c r="G195" s="153">
        <v>14000</v>
      </c>
      <c r="I195" s="153">
        <f>E195*150%</f>
        <v>39540</v>
      </c>
      <c r="J195" s="153">
        <f>F195*150%</f>
        <v>39540</v>
      </c>
      <c r="K195" s="153">
        <f>G195*150%</f>
        <v>21000</v>
      </c>
      <c r="M195" s="153">
        <f>E195*200%</f>
        <v>52720</v>
      </c>
      <c r="N195" s="153">
        <f>F195*200%</f>
        <v>52720</v>
      </c>
      <c r="O195" s="153">
        <f>G195*200%</f>
        <v>28000</v>
      </c>
    </row>
    <row r="196" spans="1:18" s="153" customFormat="1">
      <c r="A196" s="142">
        <v>39</v>
      </c>
      <c r="B196" s="143"/>
      <c r="C196" s="471"/>
      <c r="D196" s="153">
        <v>2</v>
      </c>
      <c r="E196" s="153">
        <v>19000</v>
      </c>
      <c r="F196" s="153">
        <v>16900</v>
      </c>
      <c r="G196" s="153">
        <v>14000</v>
      </c>
      <c r="I196" s="153">
        <f>E196*150%</f>
        <v>28500</v>
      </c>
      <c r="K196" s="153">
        <f>G196*150%</f>
        <v>21000</v>
      </c>
      <c r="M196" s="153">
        <f>E196*200%</f>
        <v>38000</v>
      </c>
      <c r="O196" s="153">
        <f>G196*200%</f>
        <v>28000</v>
      </c>
    </row>
    <row r="197" spans="1:18" s="153" customFormat="1">
      <c r="A197" s="142"/>
      <c r="B197" s="143"/>
      <c r="C197" s="471"/>
      <c r="D197" s="153">
        <v>3</v>
      </c>
      <c r="E197" s="153">
        <v>18100</v>
      </c>
      <c r="F197" s="153">
        <v>16000</v>
      </c>
      <c r="G197" s="153">
        <v>14000</v>
      </c>
      <c r="I197" s="153">
        <f>E197*150%</f>
        <v>27150</v>
      </c>
      <c r="K197" s="153">
        <f>G197*150%</f>
        <v>21000</v>
      </c>
      <c r="M197" s="153">
        <f>E197*200%</f>
        <v>36200</v>
      </c>
      <c r="O197" s="153">
        <f>G197*200%</f>
        <v>28000</v>
      </c>
    </row>
    <row r="198" spans="1:18" s="153" customFormat="1">
      <c r="A198" s="142"/>
      <c r="B198" s="143"/>
      <c r="C198" s="471"/>
      <c r="D198" s="153">
        <v>4</v>
      </c>
      <c r="E198" s="21">
        <v>17800</v>
      </c>
      <c r="F198" s="153">
        <v>15700</v>
      </c>
      <c r="G198" s="153">
        <v>14000</v>
      </c>
      <c r="I198" s="21" t="s">
        <v>78</v>
      </c>
      <c r="K198" s="153">
        <f>G198*150%</f>
        <v>21000</v>
      </c>
      <c r="M198" s="21" t="s">
        <v>78</v>
      </c>
      <c r="O198" s="153">
        <f>G198*200%</f>
        <v>28000</v>
      </c>
    </row>
    <row r="199" spans="1:18" s="153" customFormat="1">
      <c r="A199" s="33"/>
      <c r="B199" s="143"/>
      <c r="C199" s="471"/>
      <c r="D199" s="153">
        <v>5</v>
      </c>
      <c r="E199" s="21" t="s">
        <v>78</v>
      </c>
      <c r="F199" s="153">
        <v>15700</v>
      </c>
      <c r="I199" s="21" t="s">
        <v>78</v>
      </c>
      <c r="M199" s="21" t="s">
        <v>78</v>
      </c>
    </row>
    <row r="200" spans="1:18" s="153" customFormat="1">
      <c r="A200" s="33"/>
      <c r="B200" s="143"/>
      <c r="C200" s="471"/>
      <c r="D200" s="153">
        <v>6</v>
      </c>
      <c r="E200" s="21" t="s">
        <v>78</v>
      </c>
      <c r="G200" s="153">
        <v>15000</v>
      </c>
      <c r="I200" s="21" t="s">
        <v>78</v>
      </c>
      <c r="M200" s="21" t="s">
        <v>78</v>
      </c>
    </row>
    <row r="201" spans="1:18" s="270" customFormat="1">
      <c r="A201" s="269">
        <v>41</v>
      </c>
      <c r="B201" s="273" t="s">
        <v>459</v>
      </c>
      <c r="C201" s="471"/>
      <c r="D201" s="270">
        <v>5</v>
      </c>
      <c r="E201" s="104">
        <v>26360</v>
      </c>
      <c r="F201" s="107" t="s">
        <v>78</v>
      </c>
      <c r="G201" s="270">
        <v>14000</v>
      </c>
      <c r="I201" s="270">
        <f>E201*150%</f>
        <v>39540</v>
      </c>
      <c r="J201" s="21" t="s">
        <v>78</v>
      </c>
      <c r="K201" s="270">
        <f>G201*150%</f>
        <v>21000</v>
      </c>
      <c r="M201" s="270">
        <f>E201*200%</f>
        <v>52720</v>
      </c>
      <c r="N201" s="21" t="s">
        <v>78</v>
      </c>
      <c r="O201" s="270">
        <f>G201*200%</f>
        <v>28000</v>
      </c>
    </row>
    <row r="202" spans="1:18" s="33" customFormat="1">
      <c r="A202" s="150"/>
      <c r="B202" s="152"/>
      <c r="C202" s="471"/>
      <c r="D202" s="33">
        <v>2</v>
      </c>
      <c r="E202" s="33">
        <v>15600</v>
      </c>
      <c r="F202" s="33">
        <v>13800</v>
      </c>
    </row>
    <row r="203" spans="1:18" s="33" customFormat="1" ht="15.75" customHeight="1">
      <c r="A203" s="426">
        <v>42</v>
      </c>
      <c r="B203" s="439"/>
      <c r="C203" s="470"/>
      <c r="D203" s="33">
        <v>1</v>
      </c>
      <c r="E203" s="104">
        <v>28996</v>
      </c>
      <c r="F203" s="104">
        <v>28996</v>
      </c>
      <c r="G203" s="38" t="s">
        <v>78</v>
      </c>
      <c r="I203" s="33">
        <f>E203*150%</f>
        <v>43494</v>
      </c>
      <c r="J203" s="193">
        <f>F203*150%</f>
        <v>43494</v>
      </c>
      <c r="K203" s="38" t="s">
        <v>78</v>
      </c>
      <c r="M203" s="33">
        <f>E203*200%</f>
        <v>57992</v>
      </c>
      <c r="N203" s="193">
        <f>F203*200%</f>
        <v>57992</v>
      </c>
      <c r="O203" s="38" t="s">
        <v>78</v>
      </c>
      <c r="R203" s="38"/>
    </row>
    <row r="204" spans="1:18" s="33" customFormat="1" ht="16.5" customHeight="1">
      <c r="A204" s="427"/>
      <c r="B204" s="439"/>
      <c r="C204" s="180"/>
      <c r="D204" s="33">
        <v>2</v>
      </c>
      <c r="E204" s="33">
        <v>18700</v>
      </c>
      <c r="F204" s="33">
        <v>16700</v>
      </c>
      <c r="G204" s="38" t="s">
        <v>78</v>
      </c>
      <c r="J204" s="193"/>
      <c r="K204" s="38" t="s">
        <v>78</v>
      </c>
      <c r="N204" s="193"/>
      <c r="O204" s="38" t="s">
        <v>78</v>
      </c>
      <c r="R204" s="38"/>
    </row>
    <row r="205" spans="1:18" s="193" customFormat="1" ht="32.25" customHeight="1">
      <c r="A205" s="180">
        <v>43</v>
      </c>
      <c r="B205" s="179"/>
      <c r="C205" s="180"/>
      <c r="D205" s="193">
        <v>6</v>
      </c>
      <c r="E205" s="21" t="s">
        <v>78</v>
      </c>
      <c r="F205" s="193">
        <v>13800</v>
      </c>
      <c r="G205" s="193">
        <v>16500</v>
      </c>
      <c r="I205" s="21" t="s">
        <v>78</v>
      </c>
      <c r="M205" s="21" t="s">
        <v>78</v>
      </c>
    </row>
    <row r="206" spans="1:18" s="193" customFormat="1">
      <c r="A206" s="91">
        <v>44</v>
      </c>
      <c r="B206" s="199"/>
      <c r="C206" s="180"/>
      <c r="D206" s="193">
        <v>2</v>
      </c>
      <c r="E206" s="104">
        <v>31632</v>
      </c>
      <c r="F206" s="104">
        <v>31632</v>
      </c>
      <c r="I206" s="193">
        <f>E206*150%</f>
        <v>47448</v>
      </c>
      <c r="J206" s="193">
        <f>F206*150%</f>
        <v>47448</v>
      </c>
      <c r="M206" s="193">
        <f>E206*200%</f>
        <v>63264</v>
      </c>
      <c r="N206" s="193">
        <f>F206*200%</f>
        <v>63264</v>
      </c>
    </row>
    <row r="207" spans="1:18" s="193" customFormat="1">
      <c r="A207" s="91">
        <v>42</v>
      </c>
      <c r="B207" s="199"/>
      <c r="C207" s="180"/>
      <c r="D207" s="193">
        <v>2</v>
      </c>
      <c r="E207" s="193">
        <v>19700</v>
      </c>
      <c r="F207" s="193">
        <v>17200</v>
      </c>
    </row>
    <row r="208" spans="1:18" s="193" customFormat="1">
      <c r="A208" s="91"/>
      <c r="B208" s="199"/>
      <c r="C208" s="180"/>
      <c r="D208" s="193">
        <v>3</v>
      </c>
      <c r="E208" s="193">
        <v>18100</v>
      </c>
      <c r="F208" s="193">
        <v>15700</v>
      </c>
      <c r="G208" s="193">
        <v>13500</v>
      </c>
    </row>
    <row r="209" spans="1:15" s="193" customFormat="1">
      <c r="A209" s="92"/>
      <c r="B209" s="200"/>
      <c r="C209" s="180"/>
      <c r="D209" s="193">
        <v>4</v>
      </c>
      <c r="E209" s="193">
        <v>17800</v>
      </c>
      <c r="F209" s="193">
        <v>15700</v>
      </c>
      <c r="G209" s="193">
        <v>14800</v>
      </c>
    </row>
    <row r="210" spans="1:15" s="193" customFormat="1">
      <c r="A210" s="212">
        <v>45</v>
      </c>
      <c r="B210" s="183"/>
      <c r="C210" s="178"/>
      <c r="D210" s="193">
        <v>6</v>
      </c>
      <c r="E210" s="21" t="s">
        <v>78</v>
      </c>
      <c r="G210" s="193">
        <v>15000</v>
      </c>
      <c r="I210" s="21" t="s">
        <v>78</v>
      </c>
      <c r="M210" s="21" t="s">
        <v>78</v>
      </c>
    </row>
    <row r="211" spans="1:15" s="193" customFormat="1">
      <c r="A211" s="212">
        <v>46</v>
      </c>
      <c r="B211" s="183"/>
      <c r="C211" s="180"/>
      <c r="D211" s="193">
        <v>2</v>
      </c>
      <c r="E211" s="104">
        <v>26360</v>
      </c>
      <c r="F211" s="104">
        <v>26360</v>
      </c>
      <c r="G211" s="193">
        <v>13500</v>
      </c>
      <c r="I211" s="193">
        <f>E211*150%</f>
        <v>39540</v>
      </c>
      <c r="J211" s="193">
        <f>F211*150%</f>
        <v>39540</v>
      </c>
      <c r="M211" s="193">
        <f>E211*200%</f>
        <v>52720</v>
      </c>
      <c r="N211" s="193">
        <f>F211*200%</f>
        <v>52720</v>
      </c>
    </row>
    <row r="212" spans="1:15" s="193" customFormat="1">
      <c r="A212" s="212">
        <v>43</v>
      </c>
      <c r="B212" s="183"/>
      <c r="C212" s="180"/>
      <c r="D212" s="193">
        <v>2</v>
      </c>
      <c r="E212" s="193">
        <v>17900</v>
      </c>
      <c r="F212" s="193">
        <v>16100</v>
      </c>
      <c r="G212" s="193">
        <v>13500</v>
      </c>
    </row>
    <row r="213" spans="1:15" s="193" customFormat="1">
      <c r="A213" s="212"/>
      <c r="B213" s="183"/>
      <c r="C213" s="180"/>
      <c r="D213" s="193">
        <v>3</v>
      </c>
      <c r="E213" s="21">
        <v>17200</v>
      </c>
      <c r="F213" s="193">
        <v>15400</v>
      </c>
      <c r="G213" s="193">
        <v>13500</v>
      </c>
      <c r="I213" s="21" t="s">
        <v>78</v>
      </c>
      <c r="M213" s="21" t="s">
        <v>78</v>
      </c>
    </row>
    <row r="214" spans="1:15" s="33" customFormat="1">
      <c r="A214" s="432"/>
      <c r="B214" s="444"/>
      <c r="C214" s="432"/>
      <c r="D214" s="33">
        <v>4</v>
      </c>
      <c r="E214" s="33">
        <v>16600</v>
      </c>
      <c r="F214" s="33">
        <v>14800</v>
      </c>
    </row>
    <row r="215" spans="1:15" s="33" customFormat="1">
      <c r="A215" s="432"/>
      <c r="B215" s="444"/>
      <c r="C215" s="432"/>
      <c r="D215" s="33">
        <v>5</v>
      </c>
      <c r="E215" s="38" t="s">
        <v>78</v>
      </c>
      <c r="F215" s="33">
        <v>14800</v>
      </c>
      <c r="I215" s="38" t="s">
        <v>78</v>
      </c>
      <c r="M215" s="38" t="s">
        <v>78</v>
      </c>
    </row>
    <row r="216" spans="1:15" s="33" customFormat="1">
      <c r="A216" s="432"/>
      <c r="B216" s="444"/>
      <c r="C216" s="432"/>
      <c r="D216" s="33">
        <v>2</v>
      </c>
      <c r="E216" s="104">
        <v>26360</v>
      </c>
      <c r="F216" s="104">
        <v>26360</v>
      </c>
      <c r="I216" s="33">
        <f>E216*150%</f>
        <v>39540</v>
      </c>
      <c r="J216" s="33">
        <f>F216*150%</f>
        <v>39540</v>
      </c>
      <c r="M216" s="33">
        <f>E216*200%</f>
        <v>52720</v>
      </c>
      <c r="N216" s="33">
        <f>F216*200%</f>
        <v>52720</v>
      </c>
    </row>
    <row r="217" spans="1:15" s="33" customFormat="1">
      <c r="A217" s="432"/>
      <c r="B217" s="444"/>
      <c r="C217" s="432"/>
      <c r="D217" s="33">
        <v>2</v>
      </c>
      <c r="E217" s="33">
        <v>17900</v>
      </c>
      <c r="F217" s="33">
        <v>16100</v>
      </c>
    </row>
    <row r="218" spans="1:15" s="33" customFormat="1">
      <c r="A218" s="432"/>
      <c r="B218" s="444"/>
      <c r="C218" s="432"/>
      <c r="D218" s="33">
        <v>3</v>
      </c>
      <c r="E218" s="33">
        <v>16900</v>
      </c>
      <c r="F218" s="33">
        <v>15100</v>
      </c>
    </row>
    <row r="219" spans="1:15" s="33" customFormat="1">
      <c r="A219" s="436"/>
      <c r="B219" s="434"/>
      <c r="C219" s="436">
        <v>640200</v>
      </c>
      <c r="D219" s="33">
        <v>4</v>
      </c>
      <c r="E219" s="33">
        <v>16600</v>
      </c>
      <c r="F219" s="33">
        <v>14800</v>
      </c>
    </row>
    <row r="220" spans="1:15" s="33" customFormat="1">
      <c r="A220" s="442"/>
      <c r="B220" s="447"/>
      <c r="C220" s="442"/>
      <c r="D220" s="33">
        <v>5</v>
      </c>
      <c r="E220" s="38" t="s">
        <v>78</v>
      </c>
      <c r="F220" s="33">
        <v>14800</v>
      </c>
      <c r="G220" s="33">
        <v>14300</v>
      </c>
      <c r="I220" s="38" t="s">
        <v>78</v>
      </c>
      <c r="M220" s="38" t="s">
        <v>78</v>
      </c>
    </row>
    <row r="221" spans="1:15" s="33" customFormat="1">
      <c r="A221" s="181"/>
      <c r="B221" s="185"/>
      <c r="C221" s="181"/>
      <c r="D221" s="33">
        <v>6</v>
      </c>
      <c r="E221" s="38" t="s">
        <v>78</v>
      </c>
      <c r="F221" s="33">
        <v>15000</v>
      </c>
      <c r="G221" s="33">
        <v>14500</v>
      </c>
      <c r="I221" s="38" t="s">
        <v>78</v>
      </c>
      <c r="M221" s="38" t="s">
        <v>78</v>
      </c>
    </row>
    <row r="222" spans="1:15" s="33" customFormat="1" ht="17.25" customHeight="1">
      <c r="A222" s="269">
        <v>48</v>
      </c>
      <c r="B222" s="273" t="s">
        <v>458</v>
      </c>
      <c r="C222" s="269">
        <v>610300</v>
      </c>
      <c r="D222" s="33">
        <v>1</v>
      </c>
      <c r="E222" s="107">
        <v>28996</v>
      </c>
      <c r="F222" s="104">
        <v>28996</v>
      </c>
      <c r="G222" s="38" t="s">
        <v>78</v>
      </c>
      <c r="I222" s="33">
        <f>E222*150%</f>
        <v>43494</v>
      </c>
      <c r="J222" s="33">
        <f>F222*150%</f>
        <v>43494</v>
      </c>
      <c r="K222" s="38" t="s">
        <v>78</v>
      </c>
      <c r="M222" s="33">
        <f>E222*200%</f>
        <v>57992</v>
      </c>
      <c r="N222" s="33">
        <f>F222*200%</f>
        <v>57992</v>
      </c>
      <c r="O222" s="38" t="s">
        <v>78</v>
      </c>
    </row>
    <row r="223" spans="1:15" s="33" customFormat="1" ht="27.75" customHeight="1">
      <c r="A223" s="181">
        <v>49</v>
      </c>
      <c r="B223" s="185"/>
      <c r="C223" s="181"/>
      <c r="D223" s="33">
        <v>6</v>
      </c>
      <c r="E223" s="38" t="s">
        <v>78</v>
      </c>
      <c r="F223" s="33">
        <v>15600</v>
      </c>
      <c r="G223" s="33">
        <v>14500</v>
      </c>
      <c r="I223" s="38" t="s">
        <v>78</v>
      </c>
      <c r="M223" s="38" t="s">
        <v>78</v>
      </c>
    </row>
    <row r="224" spans="1:15" s="33" customFormat="1">
      <c r="A224" s="186">
        <v>50</v>
      </c>
      <c r="B224" s="185"/>
      <c r="C224" s="181"/>
      <c r="D224" s="33">
        <v>2</v>
      </c>
      <c r="E224" s="104">
        <v>26360</v>
      </c>
      <c r="F224" s="104">
        <v>26360</v>
      </c>
      <c r="I224" s="33">
        <f>E224*150%</f>
        <v>39540</v>
      </c>
      <c r="J224" s="33">
        <f>F224*150%</f>
        <v>39540</v>
      </c>
      <c r="M224" s="33">
        <f>E224*200%</f>
        <v>52720</v>
      </c>
      <c r="N224" s="33">
        <f>F224*200%</f>
        <v>52720</v>
      </c>
    </row>
    <row r="225" spans="1:14" s="33" customFormat="1">
      <c r="A225" s="186">
        <v>47</v>
      </c>
      <c r="B225" s="185"/>
      <c r="C225" s="181"/>
      <c r="D225" s="33">
        <v>2</v>
      </c>
      <c r="E225" s="33">
        <v>17900</v>
      </c>
      <c r="F225" s="33">
        <v>16100</v>
      </c>
    </row>
    <row r="226" spans="1:14" s="33" customFormat="1">
      <c r="A226" s="442"/>
      <c r="B226" s="185"/>
      <c r="C226" s="181"/>
      <c r="D226" s="33">
        <v>3</v>
      </c>
      <c r="E226" s="33">
        <v>16900</v>
      </c>
      <c r="F226" s="33">
        <v>15100</v>
      </c>
      <c r="G226" s="33">
        <v>15000</v>
      </c>
    </row>
    <row r="227" spans="1:14" s="193" customFormat="1">
      <c r="A227" s="442"/>
      <c r="B227" s="185"/>
      <c r="C227" s="181"/>
      <c r="D227" s="193">
        <v>4</v>
      </c>
      <c r="E227" s="193">
        <v>16600</v>
      </c>
      <c r="F227" s="193">
        <v>14800</v>
      </c>
      <c r="G227" s="193">
        <v>14000</v>
      </c>
    </row>
    <row r="228" spans="1:14" s="193" customFormat="1">
      <c r="A228" s="442"/>
      <c r="B228" s="185"/>
      <c r="C228" s="181"/>
      <c r="D228" s="193">
        <v>5</v>
      </c>
      <c r="E228" s="21" t="s">
        <v>78</v>
      </c>
      <c r="F228" s="193">
        <v>14800</v>
      </c>
      <c r="G228" s="193">
        <v>14000</v>
      </c>
      <c r="I228" s="21" t="s">
        <v>78</v>
      </c>
      <c r="M228" s="21" t="s">
        <v>78</v>
      </c>
    </row>
    <row r="229" spans="1:14" s="193" customFormat="1">
      <c r="A229" s="181">
        <v>51</v>
      </c>
      <c r="B229" s="185"/>
      <c r="C229" s="181"/>
      <c r="D229" s="193">
        <v>2</v>
      </c>
      <c r="E229" s="107">
        <v>30314</v>
      </c>
      <c r="F229" s="104">
        <v>30314</v>
      </c>
      <c r="G229" s="193">
        <v>14000</v>
      </c>
      <c r="I229" s="21">
        <f>E229*150%</f>
        <v>45471</v>
      </c>
      <c r="J229" s="193">
        <f>F229*150%</f>
        <v>45471</v>
      </c>
      <c r="M229" s="21">
        <f>E229*200%</f>
        <v>60628</v>
      </c>
      <c r="N229" s="193">
        <f>F229*200%</f>
        <v>60628</v>
      </c>
    </row>
    <row r="230" spans="1:14" s="193" customFormat="1">
      <c r="A230" s="181">
        <v>48</v>
      </c>
      <c r="B230" s="185"/>
      <c r="C230" s="181"/>
      <c r="D230" s="193">
        <v>2</v>
      </c>
      <c r="E230" s="21">
        <v>18500</v>
      </c>
      <c r="F230" s="193">
        <v>16400</v>
      </c>
      <c r="G230" s="193">
        <v>14000</v>
      </c>
      <c r="I230" s="21" t="s">
        <v>78</v>
      </c>
      <c r="M230" s="21" t="s">
        <v>78</v>
      </c>
    </row>
    <row r="231" spans="1:14" s="193" customFormat="1">
      <c r="A231" s="33"/>
      <c r="B231" s="185"/>
      <c r="C231" s="181"/>
      <c r="D231" s="193">
        <v>3</v>
      </c>
      <c r="E231" s="193">
        <v>18100</v>
      </c>
      <c r="F231" s="193">
        <v>16000</v>
      </c>
    </row>
    <row r="232" spans="1:14" s="33" customFormat="1">
      <c r="A232" s="432"/>
      <c r="B232" s="444"/>
      <c r="C232" s="432"/>
      <c r="D232" s="33">
        <v>4</v>
      </c>
      <c r="E232" s="33">
        <v>17500</v>
      </c>
      <c r="F232" s="33">
        <v>15100</v>
      </c>
      <c r="H232" s="33">
        <v>16200</v>
      </c>
    </row>
    <row r="233" spans="1:14" s="33" customFormat="1">
      <c r="A233" s="432"/>
      <c r="B233" s="444"/>
      <c r="C233" s="432"/>
      <c r="D233" s="33">
        <v>5</v>
      </c>
      <c r="E233" s="38" t="s">
        <v>78</v>
      </c>
      <c r="F233" s="33">
        <v>15100</v>
      </c>
      <c r="H233" s="33">
        <v>15600</v>
      </c>
      <c r="I233" s="38" t="s">
        <v>78</v>
      </c>
      <c r="M233" s="38" t="s">
        <v>78</v>
      </c>
    </row>
    <row r="234" spans="1:14" s="33" customFormat="1">
      <c r="A234" s="432"/>
      <c r="B234" s="444"/>
      <c r="C234" s="432"/>
      <c r="D234" s="33">
        <v>2</v>
      </c>
      <c r="E234" s="104">
        <v>31632</v>
      </c>
      <c r="F234" s="104">
        <v>31632</v>
      </c>
      <c r="H234" s="33">
        <v>15600</v>
      </c>
      <c r="I234" s="33">
        <f>E234*150%</f>
        <v>47448</v>
      </c>
      <c r="J234" s="33">
        <f>F234*150%</f>
        <v>47448</v>
      </c>
      <c r="M234" s="33">
        <f>E234*200%</f>
        <v>63264</v>
      </c>
      <c r="N234" s="33">
        <f>F234*200%</f>
        <v>63264</v>
      </c>
    </row>
    <row r="235" spans="1:14" s="33" customFormat="1">
      <c r="A235" s="432"/>
      <c r="B235" s="444"/>
      <c r="C235" s="432"/>
      <c r="D235" s="33">
        <v>2</v>
      </c>
      <c r="E235" s="33">
        <v>17900</v>
      </c>
      <c r="F235" s="33">
        <v>15800</v>
      </c>
      <c r="H235" s="33">
        <v>15600</v>
      </c>
    </row>
    <row r="236" spans="1:14" s="33" customFormat="1">
      <c r="A236" s="432"/>
      <c r="B236" s="444"/>
      <c r="C236" s="432"/>
      <c r="D236" s="33">
        <v>3</v>
      </c>
      <c r="E236" s="33">
        <v>17800</v>
      </c>
      <c r="F236" s="33">
        <v>15700</v>
      </c>
      <c r="H236" s="33">
        <v>15600</v>
      </c>
    </row>
    <row r="237" spans="1:14" s="33" customFormat="1">
      <c r="A237" s="432"/>
      <c r="B237" s="444"/>
      <c r="C237" s="180"/>
      <c r="D237" s="33">
        <v>4</v>
      </c>
      <c r="E237" s="33">
        <v>17800</v>
      </c>
      <c r="F237" s="33">
        <v>15700</v>
      </c>
      <c r="H237" s="33">
        <v>14400</v>
      </c>
    </row>
    <row r="238" spans="1:14" s="33" customFormat="1">
      <c r="A238" s="432"/>
      <c r="B238" s="444"/>
      <c r="C238" s="180"/>
      <c r="D238" s="33">
        <v>2</v>
      </c>
      <c r="E238" s="104">
        <v>30314</v>
      </c>
      <c r="F238" s="104">
        <v>30314</v>
      </c>
      <c r="H238" s="33">
        <v>14400</v>
      </c>
      <c r="I238" s="33">
        <f>E238*150%</f>
        <v>45471</v>
      </c>
      <c r="J238" s="33">
        <f>F238*150%</f>
        <v>45471</v>
      </c>
      <c r="M238" s="33">
        <f>E238*200%</f>
        <v>60628</v>
      </c>
      <c r="N238" s="33">
        <f>F238*200%</f>
        <v>60628</v>
      </c>
    </row>
    <row r="239" spans="1:14" s="33" customFormat="1">
      <c r="A239" s="432"/>
      <c r="B239" s="444"/>
      <c r="C239" s="180"/>
      <c r="D239" s="33">
        <v>2</v>
      </c>
      <c r="E239" s="33">
        <v>19400</v>
      </c>
      <c r="F239" s="33">
        <v>17300</v>
      </c>
      <c r="H239" s="33">
        <v>14400</v>
      </c>
    </row>
    <row r="240" spans="1:14" s="33" customFormat="1">
      <c r="A240" s="432"/>
      <c r="B240" s="444"/>
      <c r="C240" s="180"/>
      <c r="D240" s="33">
        <v>3</v>
      </c>
      <c r="E240" s="33">
        <v>19000</v>
      </c>
      <c r="F240" s="33">
        <v>16900</v>
      </c>
      <c r="H240" s="33">
        <v>14400</v>
      </c>
    </row>
    <row r="241" spans="1:16" s="33" customFormat="1">
      <c r="A241" s="432"/>
      <c r="B241" s="444"/>
      <c r="C241" s="180"/>
      <c r="D241" s="33">
        <v>4</v>
      </c>
      <c r="E241" s="38">
        <v>18700</v>
      </c>
      <c r="F241" s="33">
        <v>16600</v>
      </c>
      <c r="H241" s="33">
        <v>14400</v>
      </c>
      <c r="I241" s="38" t="s">
        <v>78</v>
      </c>
      <c r="M241" s="38" t="s">
        <v>78</v>
      </c>
    </row>
    <row r="242" spans="1:16" s="33" customFormat="1">
      <c r="A242" s="432">
        <v>49</v>
      </c>
      <c r="B242" s="434"/>
      <c r="C242" s="436"/>
      <c r="D242" s="33">
        <v>5</v>
      </c>
      <c r="E242" s="38" t="s">
        <v>78</v>
      </c>
      <c r="F242" s="33">
        <v>16600</v>
      </c>
      <c r="G242" s="33">
        <v>15800</v>
      </c>
      <c r="H242" s="33">
        <v>16200</v>
      </c>
      <c r="I242" s="38" t="s">
        <v>78</v>
      </c>
      <c r="M242" s="38" t="s">
        <v>78</v>
      </c>
    </row>
    <row r="243" spans="1:16" s="33" customFormat="1" ht="24.75" customHeight="1">
      <c r="A243" s="432"/>
      <c r="B243" s="447"/>
      <c r="C243" s="442"/>
      <c r="D243" s="33">
        <v>6</v>
      </c>
      <c r="E243" s="38" t="s">
        <v>78</v>
      </c>
      <c r="G243" s="33">
        <v>16000</v>
      </c>
      <c r="H243" s="33">
        <v>15600</v>
      </c>
      <c r="I243" s="38" t="s">
        <v>78</v>
      </c>
      <c r="M243" s="38" t="s">
        <v>78</v>
      </c>
    </row>
    <row r="244" spans="1:16" s="33" customFormat="1">
      <c r="A244" s="442"/>
      <c r="B244" s="447"/>
      <c r="C244" s="442"/>
      <c r="D244" s="33">
        <v>2</v>
      </c>
      <c r="E244" s="33">
        <v>16500</v>
      </c>
      <c r="H244" s="33">
        <v>15600</v>
      </c>
    </row>
    <row r="245" spans="1:16" s="33" customFormat="1">
      <c r="A245" s="442"/>
      <c r="B245" s="447"/>
      <c r="C245" s="442"/>
      <c r="D245" s="33">
        <v>2</v>
      </c>
      <c r="E245" s="104">
        <v>27600</v>
      </c>
      <c r="H245" s="104">
        <v>27600</v>
      </c>
      <c r="L245" s="33">
        <f>H245*150%</f>
        <v>41400</v>
      </c>
      <c r="M245" s="33">
        <f>E245*200%</f>
        <v>55200</v>
      </c>
      <c r="P245" s="33">
        <f>H245*200%</f>
        <v>55200</v>
      </c>
    </row>
    <row r="246" spans="1:16" s="33" customFormat="1">
      <c r="A246" s="442"/>
      <c r="B246" s="447"/>
      <c r="C246" s="442"/>
      <c r="D246" s="33">
        <v>2</v>
      </c>
      <c r="E246" s="33">
        <v>25700</v>
      </c>
      <c r="H246" s="33">
        <v>19700</v>
      </c>
    </row>
    <row r="247" spans="1:16" s="33" customFormat="1">
      <c r="A247" s="442"/>
      <c r="B247" s="447"/>
      <c r="C247" s="442"/>
      <c r="D247" s="33">
        <v>3</v>
      </c>
      <c r="E247" s="33">
        <v>23600</v>
      </c>
      <c r="H247" s="33">
        <v>17200</v>
      </c>
    </row>
    <row r="248" spans="1:16" s="33" customFormat="1">
      <c r="A248" s="181"/>
      <c r="B248" s="185"/>
      <c r="C248" s="181"/>
      <c r="D248" s="33">
        <v>4</v>
      </c>
      <c r="E248" s="33">
        <v>22100</v>
      </c>
      <c r="H248" s="33">
        <v>16800</v>
      </c>
    </row>
    <row r="249" spans="1:16" s="33" customFormat="1">
      <c r="A249" s="181"/>
      <c r="B249" s="185"/>
      <c r="C249" s="181"/>
      <c r="D249" s="33">
        <v>5</v>
      </c>
      <c r="E249" s="38" t="s">
        <v>78</v>
      </c>
      <c r="H249" s="33">
        <v>16600</v>
      </c>
      <c r="I249" s="38" t="s">
        <v>78</v>
      </c>
      <c r="M249" s="38" t="s">
        <v>78</v>
      </c>
    </row>
    <row r="250" spans="1:16" s="33" customFormat="1">
      <c r="A250" s="181"/>
      <c r="B250" s="185"/>
      <c r="C250" s="181"/>
      <c r="D250" s="33">
        <v>6</v>
      </c>
      <c r="E250" s="38" t="s">
        <v>78</v>
      </c>
      <c r="H250" s="33">
        <v>15400</v>
      </c>
      <c r="I250" s="38" t="s">
        <v>78</v>
      </c>
      <c r="M250" s="38" t="s">
        <v>78</v>
      </c>
    </row>
    <row r="251" spans="1:16" s="33" customFormat="1">
      <c r="A251" s="180">
        <v>56</v>
      </c>
      <c r="B251" s="183"/>
      <c r="C251" s="180"/>
      <c r="D251" s="33">
        <v>2</v>
      </c>
      <c r="E251" s="104">
        <v>27600</v>
      </c>
      <c r="H251" s="104">
        <v>27600</v>
      </c>
      <c r="L251" s="33">
        <f>H251*150%</f>
        <v>41400</v>
      </c>
      <c r="P251" s="33">
        <f>H251*200%</f>
        <v>55200</v>
      </c>
    </row>
    <row r="252" spans="1:16" s="33" customFormat="1">
      <c r="A252" s="180">
        <v>53</v>
      </c>
      <c r="B252" s="183"/>
      <c r="C252" s="180"/>
      <c r="D252" s="33">
        <v>2</v>
      </c>
      <c r="E252" s="33">
        <v>25700</v>
      </c>
      <c r="H252" s="33">
        <v>20300</v>
      </c>
    </row>
    <row r="253" spans="1:16" s="33" customFormat="1">
      <c r="A253" s="180"/>
      <c r="B253" s="183"/>
      <c r="C253" s="180"/>
      <c r="D253" s="33">
        <v>3</v>
      </c>
      <c r="E253" s="33">
        <v>23000</v>
      </c>
      <c r="H253" s="33">
        <v>16800</v>
      </c>
    </row>
    <row r="254" spans="1:16" s="33" customFormat="1">
      <c r="A254" s="436"/>
      <c r="B254" s="434"/>
      <c r="C254" s="436">
        <v>530900</v>
      </c>
      <c r="D254" s="33">
        <v>4</v>
      </c>
      <c r="E254" s="33">
        <v>23000</v>
      </c>
      <c r="H254" s="33">
        <v>16800</v>
      </c>
    </row>
    <row r="255" spans="1:16" s="33" customFormat="1">
      <c r="A255" s="442"/>
      <c r="B255" s="447"/>
      <c r="C255" s="442"/>
      <c r="D255" s="33">
        <v>5</v>
      </c>
      <c r="E255" s="38" t="s">
        <v>78</v>
      </c>
      <c r="H255" s="33">
        <v>16600</v>
      </c>
      <c r="I255" s="38" t="s">
        <v>78</v>
      </c>
      <c r="M255" s="38" t="s">
        <v>78</v>
      </c>
    </row>
    <row r="256" spans="1:16" s="33" customFormat="1">
      <c r="A256" s="442"/>
      <c r="B256" s="447"/>
      <c r="C256" s="181"/>
      <c r="D256" s="33">
        <v>6</v>
      </c>
      <c r="E256" s="38" t="s">
        <v>78</v>
      </c>
      <c r="H256" s="33">
        <v>15400</v>
      </c>
      <c r="I256" s="38" t="s">
        <v>78</v>
      </c>
      <c r="M256" s="38" t="s">
        <v>78</v>
      </c>
    </row>
    <row r="257" spans="1:16" s="33" customFormat="1">
      <c r="A257" s="181">
        <v>57</v>
      </c>
      <c r="B257" s="185"/>
      <c r="C257" s="181"/>
      <c r="D257" s="33">
        <v>2</v>
      </c>
      <c r="E257" s="104">
        <v>26360</v>
      </c>
      <c r="H257" s="104">
        <v>26360</v>
      </c>
      <c r="I257" s="33">
        <f>E257*150%</f>
        <v>39540</v>
      </c>
      <c r="L257" s="33">
        <f>H257*150%</f>
        <v>39540</v>
      </c>
      <c r="M257" s="33">
        <f>E257*200%</f>
        <v>52720</v>
      </c>
      <c r="P257" s="33">
        <f>H257*200%</f>
        <v>52720</v>
      </c>
    </row>
    <row r="258" spans="1:16" s="33" customFormat="1">
      <c r="A258" s="181">
        <v>54</v>
      </c>
      <c r="B258" s="185"/>
      <c r="C258" s="181"/>
      <c r="D258" s="33">
        <v>2</v>
      </c>
      <c r="E258" s="33">
        <v>18400</v>
      </c>
      <c r="H258" s="33">
        <v>17500</v>
      </c>
    </row>
    <row r="259" spans="1:16" s="33" customFormat="1">
      <c r="A259" s="181"/>
      <c r="B259" s="185"/>
      <c r="C259" s="181"/>
      <c r="D259" s="33">
        <v>3</v>
      </c>
      <c r="E259" s="38">
        <v>18100</v>
      </c>
      <c r="H259" s="33">
        <v>17200</v>
      </c>
      <c r="I259" s="38" t="s">
        <v>78</v>
      </c>
      <c r="M259" s="38" t="s">
        <v>78</v>
      </c>
    </row>
    <row r="260" spans="1:16" s="193" customFormat="1">
      <c r="A260" s="33"/>
      <c r="B260" s="185"/>
      <c r="C260" s="181"/>
      <c r="D260" s="193">
        <v>4</v>
      </c>
      <c r="E260" s="193">
        <v>17500</v>
      </c>
      <c r="H260" s="193">
        <v>16600</v>
      </c>
    </row>
    <row r="261" spans="1:16" s="33" customFormat="1">
      <c r="A261" s="432">
        <v>53</v>
      </c>
      <c r="B261" s="444"/>
      <c r="C261" s="432"/>
      <c r="D261" s="33">
        <v>5</v>
      </c>
      <c r="E261" s="38" t="s">
        <v>78</v>
      </c>
      <c r="H261" s="33">
        <v>16600</v>
      </c>
      <c r="I261" s="38" t="s">
        <v>78</v>
      </c>
      <c r="M261" s="38" t="s">
        <v>78</v>
      </c>
    </row>
    <row r="262" spans="1:16" s="33" customFormat="1">
      <c r="A262" s="432"/>
      <c r="B262" s="444"/>
      <c r="C262" s="432"/>
      <c r="D262" s="33">
        <v>2</v>
      </c>
      <c r="E262" s="104">
        <v>26360</v>
      </c>
      <c r="H262" s="104">
        <v>26360</v>
      </c>
      <c r="I262" s="33">
        <f>E262*150%</f>
        <v>39540</v>
      </c>
      <c r="L262" s="33">
        <f>H262*150%</f>
        <v>39540</v>
      </c>
      <c r="M262" s="33">
        <f>E262*200%</f>
        <v>52720</v>
      </c>
      <c r="P262" s="33">
        <f>H262*200%</f>
        <v>52720</v>
      </c>
    </row>
    <row r="263" spans="1:16" s="33" customFormat="1">
      <c r="A263" s="432"/>
      <c r="B263" s="444"/>
      <c r="C263" s="432"/>
      <c r="D263" s="33">
        <v>2</v>
      </c>
      <c r="E263" s="33">
        <v>18400</v>
      </c>
      <c r="H263" s="33">
        <v>17500</v>
      </c>
    </row>
    <row r="264" spans="1:16" s="33" customFormat="1">
      <c r="A264" s="432"/>
      <c r="B264" s="444"/>
      <c r="C264" s="432"/>
      <c r="D264" s="33">
        <v>3</v>
      </c>
      <c r="E264" s="33">
        <v>18100</v>
      </c>
      <c r="H264" s="33">
        <v>17200</v>
      </c>
    </row>
    <row r="265" spans="1:16" s="33" customFormat="1">
      <c r="A265" s="432"/>
      <c r="B265" s="444"/>
      <c r="C265" s="432"/>
      <c r="D265" s="33">
        <v>4</v>
      </c>
      <c r="E265" s="33">
        <v>17500</v>
      </c>
      <c r="H265" s="33">
        <v>16600</v>
      </c>
    </row>
    <row r="266" spans="1:16" s="33" customFormat="1">
      <c r="A266" s="432"/>
      <c r="B266" s="444"/>
      <c r="C266" s="180"/>
      <c r="D266" s="33">
        <v>5</v>
      </c>
      <c r="E266" s="38" t="s">
        <v>78</v>
      </c>
      <c r="H266" s="33">
        <v>16600</v>
      </c>
      <c r="I266" s="38" t="s">
        <v>78</v>
      </c>
      <c r="M266" s="38" t="s">
        <v>78</v>
      </c>
    </row>
    <row r="267" spans="1:16" s="33" customFormat="1">
      <c r="A267" s="443" t="s">
        <v>201</v>
      </c>
      <c r="B267" s="447"/>
      <c r="C267" s="442"/>
      <c r="E267" s="33">
        <v>27000</v>
      </c>
    </row>
    <row r="268" spans="1:16" s="33" customFormat="1">
      <c r="A268" s="442"/>
      <c r="B268" s="447"/>
      <c r="C268" s="442"/>
      <c r="D268" s="33">
        <v>2</v>
      </c>
      <c r="E268" s="104">
        <v>30000</v>
      </c>
    </row>
    <row r="269" spans="1:16" s="33" customFormat="1">
      <c r="A269" s="442"/>
      <c r="B269" s="447"/>
      <c r="C269" s="442"/>
      <c r="D269" s="33">
        <v>2</v>
      </c>
      <c r="E269" s="33">
        <v>28900</v>
      </c>
    </row>
    <row r="270" spans="1:16" s="33" customFormat="1">
      <c r="A270" s="442"/>
      <c r="B270" s="447"/>
      <c r="C270" s="442"/>
      <c r="D270" s="33">
        <v>3</v>
      </c>
      <c r="E270" s="33">
        <v>28700</v>
      </c>
    </row>
    <row r="271" spans="1:16" s="33" customFormat="1">
      <c r="A271" s="442">
        <v>56</v>
      </c>
      <c r="B271" s="447"/>
      <c r="C271" s="442"/>
      <c r="D271" s="33">
        <v>4</v>
      </c>
      <c r="E271" s="33">
        <v>27800</v>
      </c>
    </row>
    <row r="272" spans="1:16" s="33" customFormat="1">
      <c r="A272" s="442"/>
      <c r="B272" s="447"/>
      <c r="C272" s="442"/>
      <c r="D272" s="33">
        <v>2</v>
      </c>
      <c r="E272" s="104">
        <v>30000</v>
      </c>
    </row>
    <row r="273" spans="1:16" s="33" customFormat="1">
      <c r="A273" s="442"/>
      <c r="B273" s="447"/>
      <c r="C273" s="442"/>
      <c r="D273" s="33">
        <v>2</v>
      </c>
      <c r="E273" s="33">
        <v>28000</v>
      </c>
    </row>
    <row r="274" spans="1:16" s="193" customFormat="1">
      <c r="A274" s="442"/>
      <c r="B274" s="447"/>
      <c r="C274" s="442"/>
      <c r="D274" s="193">
        <v>3</v>
      </c>
      <c r="E274" s="193">
        <v>27500</v>
      </c>
    </row>
    <row r="275" spans="1:16" s="193" customFormat="1">
      <c r="A275" s="33"/>
      <c r="B275" s="185"/>
      <c r="C275" s="181"/>
      <c r="D275" s="193">
        <v>4</v>
      </c>
      <c r="E275" s="193">
        <v>25700</v>
      </c>
    </row>
    <row r="276" spans="1:16" s="33" customFormat="1">
      <c r="A276" s="212">
        <v>59</v>
      </c>
      <c r="B276" s="188" t="s">
        <v>110</v>
      </c>
      <c r="C276" s="180">
        <v>580100</v>
      </c>
      <c r="E276" s="33">
        <v>24000</v>
      </c>
      <c r="F276" s="33">
        <v>21000</v>
      </c>
    </row>
    <row r="277" spans="1:16" s="33" customFormat="1">
      <c r="A277" s="212">
        <v>61</v>
      </c>
      <c r="B277" s="188" t="s">
        <v>110</v>
      </c>
      <c r="C277" s="180">
        <v>580100</v>
      </c>
      <c r="D277" s="33">
        <v>2</v>
      </c>
      <c r="E277" s="104">
        <v>27600</v>
      </c>
      <c r="F277" s="33">
        <v>21000</v>
      </c>
    </row>
    <row r="278" spans="1:16" s="33" customFormat="1">
      <c r="A278" s="212">
        <v>58</v>
      </c>
      <c r="B278" s="188" t="s">
        <v>110</v>
      </c>
      <c r="C278" s="180">
        <v>580100</v>
      </c>
      <c r="D278" s="33">
        <v>2</v>
      </c>
      <c r="E278" s="33">
        <v>25100</v>
      </c>
      <c r="F278" s="33">
        <v>21000</v>
      </c>
    </row>
    <row r="279" spans="1:16" s="33" customFormat="1">
      <c r="A279" s="212"/>
      <c r="B279" s="188" t="s">
        <v>95</v>
      </c>
      <c r="C279" s="180">
        <v>580100</v>
      </c>
      <c r="D279" s="33">
        <v>3</v>
      </c>
      <c r="E279" s="33">
        <v>23000</v>
      </c>
      <c r="F279" s="33">
        <v>21000</v>
      </c>
    </row>
    <row r="280" spans="1:16" s="193" customFormat="1">
      <c r="A280" s="180"/>
      <c r="B280" s="190"/>
      <c r="C280" s="213"/>
      <c r="D280" s="193">
        <v>4</v>
      </c>
      <c r="E280" s="193">
        <v>22100</v>
      </c>
      <c r="F280" s="193">
        <v>17700</v>
      </c>
    </row>
    <row r="281" spans="1:16" s="193" customFormat="1">
      <c r="A281" s="33">
        <v>62</v>
      </c>
      <c r="B281" s="185"/>
      <c r="C281" s="181"/>
      <c r="D281" s="193">
        <v>2</v>
      </c>
      <c r="E281" s="107">
        <v>27600</v>
      </c>
      <c r="G281" s="193">
        <v>14300</v>
      </c>
      <c r="H281" s="104">
        <v>26360</v>
      </c>
      <c r="I281" s="21" t="s">
        <v>78</v>
      </c>
      <c r="L281" s="193">
        <f>H281*1.5</f>
        <v>39540</v>
      </c>
      <c r="M281" s="21" t="s">
        <v>78</v>
      </c>
      <c r="P281" s="193">
        <f>H281*2</f>
        <v>52720</v>
      </c>
    </row>
    <row r="282" spans="1:16" s="193" customFormat="1">
      <c r="A282" s="33">
        <v>59</v>
      </c>
      <c r="B282" s="185"/>
      <c r="C282" s="181"/>
      <c r="D282" s="193">
        <v>2</v>
      </c>
      <c r="E282" s="21">
        <v>25100</v>
      </c>
      <c r="G282" s="193">
        <v>14300</v>
      </c>
      <c r="H282" s="193">
        <v>20200</v>
      </c>
      <c r="I282" s="21" t="s">
        <v>78</v>
      </c>
      <c r="M282" s="21" t="s">
        <v>78</v>
      </c>
    </row>
    <row r="283" spans="1:16" s="193" customFormat="1">
      <c r="A283" s="33"/>
      <c r="B283" s="198" t="s">
        <v>42</v>
      </c>
      <c r="C283" s="181"/>
      <c r="D283" s="193">
        <v>3</v>
      </c>
      <c r="E283" s="193">
        <v>23000</v>
      </c>
      <c r="G283" s="193">
        <v>14300</v>
      </c>
      <c r="H283" s="193">
        <v>17700</v>
      </c>
    </row>
    <row r="284" spans="1:16" s="193" customFormat="1">
      <c r="A284" s="33"/>
      <c r="B284" s="185"/>
      <c r="C284" s="181"/>
      <c r="D284" s="193">
        <v>4</v>
      </c>
      <c r="E284" s="193">
        <v>22100</v>
      </c>
      <c r="G284" s="193">
        <v>16600</v>
      </c>
      <c r="H284" s="193">
        <v>17400</v>
      </c>
    </row>
    <row r="285" spans="1:16" s="193" customFormat="1">
      <c r="A285" s="212">
        <v>63</v>
      </c>
      <c r="B285" s="289"/>
      <c r="C285" s="432"/>
      <c r="D285" s="193">
        <v>2</v>
      </c>
      <c r="E285" s="107">
        <v>26360</v>
      </c>
      <c r="G285" s="193">
        <v>14300</v>
      </c>
      <c r="H285" s="21" t="s">
        <v>78</v>
      </c>
      <c r="I285" s="21">
        <f>E285*150%</f>
        <v>39540</v>
      </c>
      <c r="L285" s="21" t="s">
        <v>78</v>
      </c>
      <c r="M285" s="21">
        <f>E285*200%</f>
        <v>52720</v>
      </c>
      <c r="P285" s="21" t="s">
        <v>78</v>
      </c>
    </row>
    <row r="286" spans="1:16" s="33" customFormat="1">
      <c r="A286" s="427">
        <v>59</v>
      </c>
      <c r="B286" s="465" t="s">
        <v>245</v>
      </c>
      <c r="C286" s="464"/>
      <c r="D286" s="33">
        <v>1</v>
      </c>
      <c r="E286" s="33">
        <v>24900</v>
      </c>
      <c r="F286" s="33">
        <v>21900</v>
      </c>
      <c r="G286" s="33">
        <v>14600</v>
      </c>
    </row>
    <row r="287" spans="1:16" s="34" customFormat="1">
      <c r="A287" s="427"/>
      <c r="B287" s="465"/>
      <c r="C287" s="464"/>
      <c r="D287" s="34">
        <v>1</v>
      </c>
      <c r="E287" s="106">
        <v>29100</v>
      </c>
      <c r="F287" s="106">
        <v>29100</v>
      </c>
      <c r="G287" s="34">
        <v>14600</v>
      </c>
      <c r="J287" s="34">
        <f>F287*150%</f>
        <v>43650</v>
      </c>
      <c r="N287" s="34">
        <f>F287*200%</f>
        <v>58200</v>
      </c>
    </row>
    <row r="288" spans="1:16" s="34" customFormat="1">
      <c r="A288" s="427"/>
      <c r="B288" s="465"/>
      <c r="C288" s="464"/>
      <c r="D288" s="34">
        <v>2</v>
      </c>
      <c r="E288" s="34">
        <v>26800</v>
      </c>
      <c r="F288" s="34">
        <v>23800</v>
      </c>
      <c r="G288" s="34">
        <v>14600</v>
      </c>
    </row>
    <row r="289" spans="1:15" s="34" customFormat="1">
      <c r="A289" s="427"/>
      <c r="B289" s="465"/>
      <c r="C289" s="464"/>
      <c r="D289" s="34">
        <v>3</v>
      </c>
      <c r="E289" s="34">
        <v>26300</v>
      </c>
      <c r="F289" s="34">
        <v>23300</v>
      </c>
    </row>
    <row r="290" spans="1:15" s="34" customFormat="1">
      <c r="A290" s="427"/>
      <c r="B290" s="465"/>
      <c r="C290" s="464"/>
      <c r="D290" s="34">
        <v>4</v>
      </c>
      <c r="E290" s="34">
        <v>22100</v>
      </c>
      <c r="F290" s="34">
        <v>18900</v>
      </c>
      <c r="G290" s="34">
        <v>15200</v>
      </c>
    </row>
    <row r="291" spans="1:15" s="34" customFormat="1">
      <c r="A291" s="427"/>
      <c r="B291" s="465"/>
      <c r="C291" s="464"/>
      <c r="D291" s="34">
        <v>5</v>
      </c>
      <c r="E291" s="38" t="s">
        <v>78</v>
      </c>
      <c r="F291" s="34">
        <v>17800</v>
      </c>
      <c r="G291" s="34">
        <v>16400</v>
      </c>
      <c r="I291" s="38" t="s">
        <v>78</v>
      </c>
      <c r="M291" s="38" t="s">
        <v>78</v>
      </c>
    </row>
    <row r="292" spans="1:15" s="34" customFormat="1">
      <c r="A292" s="427"/>
      <c r="B292" s="465"/>
      <c r="C292" s="440"/>
      <c r="D292" s="34">
        <v>6</v>
      </c>
      <c r="E292" s="34">
        <v>24900</v>
      </c>
      <c r="F292" s="34">
        <v>21900</v>
      </c>
      <c r="G292" s="34">
        <v>16600</v>
      </c>
      <c r="M292" s="34">
        <f t="shared" ref="M292" si="5">E292*200%</f>
        <v>49800</v>
      </c>
    </row>
    <row r="293" spans="1:15" s="34" customFormat="1">
      <c r="A293" s="214">
        <v>65</v>
      </c>
      <c r="B293" s="196"/>
      <c r="C293" s="440"/>
      <c r="D293" s="34">
        <v>1</v>
      </c>
      <c r="E293" s="106">
        <v>29100</v>
      </c>
      <c r="F293" s="106">
        <v>29100</v>
      </c>
      <c r="J293" s="34">
        <f>F293*150%</f>
        <v>43650</v>
      </c>
      <c r="M293" s="34">
        <f t="shared" ref="M293:M296" si="6">E293*200%</f>
        <v>58200</v>
      </c>
      <c r="N293" s="34">
        <f>F293*200%</f>
        <v>58200</v>
      </c>
    </row>
    <row r="294" spans="1:15" s="34" customFormat="1">
      <c r="A294" s="214">
        <v>62</v>
      </c>
      <c r="B294" s="196"/>
      <c r="C294" s="440"/>
      <c r="D294" s="34">
        <v>2</v>
      </c>
      <c r="E294" s="34">
        <v>26800</v>
      </c>
      <c r="F294" s="34">
        <v>23800</v>
      </c>
      <c r="M294" s="34">
        <f t="shared" ref="M294" si="7">E294*200%</f>
        <v>53600</v>
      </c>
    </row>
    <row r="295" spans="1:15" s="34" customFormat="1">
      <c r="A295" s="470"/>
      <c r="B295" s="470"/>
      <c r="C295" s="440"/>
      <c r="D295" s="34">
        <v>3</v>
      </c>
      <c r="E295" s="34">
        <v>26300</v>
      </c>
      <c r="F295" s="34">
        <v>23300</v>
      </c>
      <c r="M295" s="34">
        <f t="shared" si="6"/>
        <v>52600</v>
      </c>
    </row>
    <row r="296" spans="1:15" s="34" customFormat="1">
      <c r="A296" s="470"/>
      <c r="B296" s="470"/>
      <c r="C296" s="440"/>
      <c r="D296" s="34">
        <v>4</v>
      </c>
      <c r="E296" s="34">
        <v>22100</v>
      </c>
      <c r="F296" s="34">
        <v>18900</v>
      </c>
      <c r="M296" s="34">
        <f t="shared" si="6"/>
        <v>44200</v>
      </c>
    </row>
    <row r="297" spans="1:15" s="34" customFormat="1">
      <c r="A297" s="214"/>
      <c r="B297" s="196"/>
      <c r="C297" s="440"/>
      <c r="D297" s="34">
        <v>5</v>
      </c>
      <c r="E297" s="38" t="s">
        <v>78</v>
      </c>
      <c r="F297" s="34">
        <v>17800</v>
      </c>
      <c r="G297" s="34">
        <v>16400</v>
      </c>
      <c r="I297" s="38" t="s">
        <v>78</v>
      </c>
      <c r="M297" s="38" t="s">
        <v>78</v>
      </c>
    </row>
    <row r="298" spans="1:15" s="34" customFormat="1">
      <c r="A298" s="194">
        <v>61</v>
      </c>
      <c r="B298" s="215"/>
      <c r="C298" s="440"/>
      <c r="D298" s="34">
        <v>6</v>
      </c>
      <c r="E298" s="34">
        <v>23000</v>
      </c>
      <c r="F298" s="34">
        <v>20000</v>
      </c>
      <c r="G298" s="34">
        <v>16600</v>
      </c>
      <c r="M298" s="34">
        <f t="shared" ref="M298" si="8">E298*200%</f>
        <v>46000</v>
      </c>
    </row>
    <row r="299" spans="1:15" s="34" customFormat="1">
      <c r="A299" s="194">
        <v>66</v>
      </c>
      <c r="B299" s="215"/>
      <c r="C299" s="440"/>
      <c r="D299" s="34">
        <v>1</v>
      </c>
      <c r="E299" s="106">
        <v>27600</v>
      </c>
      <c r="F299" s="106">
        <v>27600</v>
      </c>
      <c r="J299" s="34">
        <f>F299*150%</f>
        <v>41400</v>
      </c>
      <c r="M299" s="34">
        <f t="shared" ref="M299:M304" si="9">E299*200%</f>
        <v>55200</v>
      </c>
      <c r="N299" s="34">
        <f>F299*200%</f>
        <v>55200</v>
      </c>
    </row>
    <row r="300" spans="1:15" s="34" customFormat="1">
      <c r="A300" s="194">
        <v>63</v>
      </c>
      <c r="B300" s="215"/>
      <c r="C300" s="440"/>
      <c r="D300" s="34">
        <v>2</v>
      </c>
      <c r="E300" s="34">
        <v>24700</v>
      </c>
      <c r="F300" s="34">
        <v>21700</v>
      </c>
      <c r="M300" s="34">
        <f t="shared" ref="M300" si="10">E300*200%</f>
        <v>49400</v>
      </c>
    </row>
    <row r="301" spans="1:15" s="34" customFormat="1">
      <c r="A301" s="194"/>
      <c r="B301" s="215"/>
      <c r="C301" s="440"/>
      <c r="D301" s="34">
        <v>3</v>
      </c>
      <c r="E301" s="34">
        <v>24400</v>
      </c>
      <c r="F301" s="34">
        <v>21400</v>
      </c>
      <c r="M301" s="34">
        <f t="shared" si="9"/>
        <v>48800</v>
      </c>
    </row>
    <row r="302" spans="1:15" s="34" customFormat="1">
      <c r="A302" s="194"/>
      <c r="B302" s="215"/>
      <c r="C302" s="440"/>
      <c r="D302" s="34">
        <v>4</v>
      </c>
      <c r="E302" s="34">
        <v>22100</v>
      </c>
      <c r="F302" s="34">
        <v>18900</v>
      </c>
      <c r="M302" s="34">
        <f t="shared" si="9"/>
        <v>44200</v>
      </c>
    </row>
    <row r="303" spans="1:15" s="34" customFormat="1">
      <c r="A303" s="194"/>
      <c r="B303" s="215"/>
      <c r="C303" s="440"/>
      <c r="D303" s="34">
        <v>5</v>
      </c>
      <c r="E303" s="38" t="s">
        <v>78</v>
      </c>
      <c r="F303" s="34">
        <v>17800</v>
      </c>
      <c r="G303" s="34">
        <v>16400</v>
      </c>
      <c r="I303" s="38" t="s">
        <v>78</v>
      </c>
      <c r="M303" s="38" t="s">
        <v>78</v>
      </c>
    </row>
    <row r="304" spans="1:15" s="34" customFormat="1">
      <c r="A304" s="194"/>
      <c r="B304" s="215"/>
      <c r="C304" s="440"/>
      <c r="D304" s="34">
        <v>6</v>
      </c>
      <c r="E304" s="34">
        <v>21600</v>
      </c>
      <c r="F304" s="34">
        <v>18000</v>
      </c>
      <c r="G304" s="38">
        <v>16600</v>
      </c>
      <c r="I304" s="34">
        <f t="shared" ref="I304" si="11">E304*150%</f>
        <v>32400</v>
      </c>
      <c r="K304" s="38" t="s">
        <v>78</v>
      </c>
      <c r="M304" s="34">
        <f t="shared" si="9"/>
        <v>43200</v>
      </c>
      <c r="N304" s="34">
        <f>F304*200%</f>
        <v>36000</v>
      </c>
      <c r="O304" s="38" t="s">
        <v>78</v>
      </c>
    </row>
    <row r="305" spans="1:15" s="33" customFormat="1">
      <c r="A305" s="432">
        <v>67</v>
      </c>
      <c r="B305" s="466" t="s">
        <v>246</v>
      </c>
      <c r="C305" s="440"/>
      <c r="D305" s="33">
        <v>1</v>
      </c>
      <c r="E305" s="104">
        <v>26360</v>
      </c>
      <c r="F305" s="104">
        <v>26360</v>
      </c>
      <c r="G305" s="38" t="s">
        <v>78</v>
      </c>
      <c r="I305" s="33">
        <f>E305*150%</f>
        <v>39540</v>
      </c>
      <c r="J305" s="33">
        <f>F305*150%</f>
        <v>39540</v>
      </c>
      <c r="K305" s="38" t="s">
        <v>78</v>
      </c>
      <c r="M305" s="33">
        <f>E305*200%</f>
        <v>52720</v>
      </c>
      <c r="N305" s="33">
        <f>F305*200%</f>
        <v>52720</v>
      </c>
      <c r="O305" s="38" t="s">
        <v>78</v>
      </c>
    </row>
    <row r="306" spans="1:15" s="33" customFormat="1">
      <c r="A306" s="432"/>
      <c r="B306" s="467"/>
      <c r="C306" s="440"/>
      <c r="D306" s="33">
        <v>2</v>
      </c>
      <c r="E306" s="33">
        <v>23500</v>
      </c>
      <c r="F306" s="33">
        <v>19900</v>
      </c>
      <c r="G306" s="38" t="s">
        <v>78</v>
      </c>
      <c r="I306" s="33">
        <f t="shared" ref="I306" si="12">E306*150%</f>
        <v>35250</v>
      </c>
      <c r="K306" s="38" t="s">
        <v>78</v>
      </c>
      <c r="M306" s="33">
        <f t="shared" ref="M306" si="13">E306*200%</f>
        <v>47000</v>
      </c>
      <c r="N306" s="33">
        <f>F306*200%</f>
        <v>39800</v>
      </c>
      <c r="O306" s="38" t="s">
        <v>78</v>
      </c>
    </row>
    <row r="307" spans="1:15" s="33" customFormat="1" ht="27.75" customHeight="1">
      <c r="A307" s="432"/>
      <c r="B307" s="467"/>
      <c r="C307" s="440"/>
      <c r="D307" s="33">
        <v>3</v>
      </c>
      <c r="E307" s="33">
        <v>23000</v>
      </c>
      <c r="F307" s="33">
        <v>19200</v>
      </c>
      <c r="G307" s="33">
        <v>14600</v>
      </c>
    </row>
    <row r="308" spans="1:15" s="33" customFormat="1">
      <c r="A308" s="432"/>
      <c r="B308" s="467"/>
      <c r="C308" s="440"/>
      <c r="D308" s="33">
        <v>4</v>
      </c>
      <c r="E308" s="33">
        <v>22100</v>
      </c>
      <c r="F308" s="33">
        <v>18900</v>
      </c>
      <c r="G308" s="33">
        <v>15100</v>
      </c>
      <c r="I308" s="33">
        <f t="shared" ref="I308" si="14">E308*150%</f>
        <v>33150</v>
      </c>
      <c r="M308" s="33">
        <f t="shared" ref="M308" si="15">E308*200%</f>
        <v>44200</v>
      </c>
    </row>
    <row r="309" spans="1:15" s="33" customFormat="1">
      <c r="A309" s="432"/>
      <c r="B309" s="468"/>
      <c r="C309" s="440"/>
      <c r="D309" s="33">
        <v>5</v>
      </c>
      <c r="E309" s="38" t="s">
        <v>78</v>
      </c>
      <c r="F309" s="33">
        <v>20000</v>
      </c>
      <c r="G309" s="38">
        <v>15300</v>
      </c>
      <c r="I309" s="38" t="s">
        <v>78</v>
      </c>
      <c r="K309" s="38" t="s">
        <v>78</v>
      </c>
      <c r="M309" s="38" t="s">
        <v>78</v>
      </c>
      <c r="N309" s="33">
        <f>F309*200%</f>
        <v>40000</v>
      </c>
      <c r="O309" s="38" t="s">
        <v>78</v>
      </c>
    </row>
    <row r="310" spans="1:15" s="33" customFormat="1">
      <c r="A310" s="432"/>
      <c r="B310" s="469"/>
      <c r="C310" s="440"/>
      <c r="D310" s="33">
        <v>1</v>
      </c>
      <c r="E310" s="104">
        <v>27600</v>
      </c>
      <c r="F310" s="104">
        <v>27600</v>
      </c>
      <c r="G310" s="38" t="s">
        <v>78</v>
      </c>
      <c r="I310" s="33">
        <f t="shared" ref="I310:I312" si="16">E310*150%</f>
        <v>41400</v>
      </c>
      <c r="J310" s="33">
        <f>F310*150%</f>
        <v>41400</v>
      </c>
      <c r="K310" s="38" t="s">
        <v>78</v>
      </c>
      <c r="M310" s="33">
        <f t="shared" ref="M310:M312" si="17">E310*200%</f>
        <v>55200</v>
      </c>
      <c r="N310" s="33">
        <f>F310*200%</f>
        <v>55200</v>
      </c>
      <c r="O310" s="38" t="s">
        <v>78</v>
      </c>
    </row>
    <row r="311" spans="1:15" s="33" customFormat="1">
      <c r="A311" s="178"/>
      <c r="B311" s="216"/>
      <c r="C311" s="440"/>
      <c r="D311" s="33">
        <v>2</v>
      </c>
      <c r="E311" s="33">
        <v>24700</v>
      </c>
      <c r="F311" s="33">
        <v>21700</v>
      </c>
      <c r="G311" s="38" t="s">
        <v>78</v>
      </c>
      <c r="I311" s="33">
        <f t="shared" ref="I311" si="18">E311*150%</f>
        <v>37050</v>
      </c>
      <c r="K311" s="38" t="s">
        <v>78</v>
      </c>
      <c r="M311" s="33">
        <f t="shared" ref="M311" si="19">E311*200%</f>
        <v>49400</v>
      </c>
      <c r="N311" s="33">
        <f>F311*200%</f>
        <v>43400</v>
      </c>
      <c r="O311" s="38" t="s">
        <v>78</v>
      </c>
    </row>
    <row r="312" spans="1:15" s="33" customFormat="1">
      <c r="A312" s="178"/>
      <c r="B312" s="216"/>
      <c r="C312" s="440"/>
      <c r="D312" s="33">
        <v>3</v>
      </c>
      <c r="E312" s="33">
        <v>24400</v>
      </c>
      <c r="F312" s="33">
        <v>21400</v>
      </c>
      <c r="I312" s="33">
        <f t="shared" si="16"/>
        <v>36600</v>
      </c>
      <c r="M312" s="33">
        <f t="shared" si="17"/>
        <v>48800</v>
      </c>
    </row>
    <row r="313" spans="1:15" s="33" customFormat="1" ht="27.75" customHeight="1">
      <c r="A313" s="178">
        <v>64</v>
      </c>
      <c r="B313" s="189"/>
      <c r="C313" s="440"/>
      <c r="D313" s="33">
        <v>4</v>
      </c>
      <c r="E313" s="33">
        <v>22100</v>
      </c>
      <c r="F313" s="33">
        <v>18900</v>
      </c>
      <c r="G313" s="33">
        <v>17400</v>
      </c>
    </row>
    <row r="314" spans="1:15" s="33" customFormat="1" ht="27.75" customHeight="1">
      <c r="A314" s="432">
        <v>70</v>
      </c>
      <c r="B314" s="446"/>
      <c r="C314" s="186">
        <v>580100</v>
      </c>
      <c r="D314" s="33">
        <v>5</v>
      </c>
      <c r="E314" s="38" t="s">
        <v>78</v>
      </c>
      <c r="F314" s="33">
        <v>18300</v>
      </c>
      <c r="G314" s="33">
        <v>17600</v>
      </c>
      <c r="I314" s="38" t="s">
        <v>78</v>
      </c>
      <c r="M314" s="38" t="s">
        <v>78</v>
      </c>
    </row>
    <row r="315" spans="1:15" s="33" customFormat="1" ht="27.75" customHeight="1">
      <c r="A315" s="432"/>
      <c r="B315" s="446"/>
      <c r="C315" s="186">
        <v>580100</v>
      </c>
      <c r="D315" s="33">
        <v>2</v>
      </c>
      <c r="E315" s="104">
        <v>26360</v>
      </c>
      <c r="F315" s="104">
        <v>26360</v>
      </c>
      <c r="G315" s="33">
        <v>14600</v>
      </c>
      <c r="I315" s="33">
        <f>E315*150%</f>
        <v>39540</v>
      </c>
      <c r="J315" s="33">
        <f>F315*150%</f>
        <v>39540</v>
      </c>
      <c r="M315" s="33">
        <f>E315*200%</f>
        <v>52720</v>
      </c>
      <c r="N315" s="33">
        <f>F315*200%</f>
        <v>52720</v>
      </c>
    </row>
    <row r="316" spans="1:15" s="33" customFormat="1" ht="27.75" customHeight="1">
      <c r="A316" s="432"/>
      <c r="B316" s="446"/>
      <c r="C316" s="186">
        <v>580100</v>
      </c>
      <c r="D316" s="33">
        <v>2</v>
      </c>
      <c r="E316" s="33">
        <v>24700</v>
      </c>
      <c r="F316" s="33">
        <v>21100</v>
      </c>
      <c r="G316" s="33">
        <v>14600</v>
      </c>
    </row>
    <row r="317" spans="1:15" s="193" customFormat="1">
      <c r="A317" s="463"/>
      <c r="B317" s="462"/>
      <c r="C317" s="181">
        <v>580100</v>
      </c>
      <c r="D317" s="193">
        <v>3</v>
      </c>
      <c r="E317" s="193">
        <v>22400</v>
      </c>
      <c r="F317" s="193">
        <v>18600</v>
      </c>
      <c r="G317" s="193">
        <v>16200</v>
      </c>
    </row>
    <row r="318" spans="1:15" s="33" customFormat="1">
      <c r="A318" s="432"/>
      <c r="B318" s="444"/>
      <c r="C318" s="432"/>
      <c r="D318" s="33">
        <v>4</v>
      </c>
      <c r="E318" s="33">
        <v>20700</v>
      </c>
      <c r="F318" s="33">
        <v>17700</v>
      </c>
      <c r="G318" s="33">
        <v>14600</v>
      </c>
    </row>
    <row r="319" spans="1:15" s="33" customFormat="1">
      <c r="A319" s="432"/>
      <c r="B319" s="444"/>
      <c r="C319" s="432"/>
      <c r="D319" s="33">
        <v>5</v>
      </c>
      <c r="E319" s="38" t="s">
        <v>78</v>
      </c>
      <c r="F319" s="33">
        <v>17500</v>
      </c>
      <c r="I319" s="38" t="s">
        <v>78</v>
      </c>
      <c r="M319" s="38" t="s">
        <v>78</v>
      </c>
    </row>
    <row r="320" spans="1:15" s="33" customFormat="1">
      <c r="A320" s="432"/>
      <c r="B320" s="444"/>
      <c r="C320" s="432"/>
      <c r="D320" s="33">
        <v>2</v>
      </c>
      <c r="E320" s="104">
        <v>26360</v>
      </c>
      <c r="F320" s="104">
        <v>26360</v>
      </c>
      <c r="I320" s="33">
        <f>E320*150%</f>
        <v>39540</v>
      </c>
      <c r="J320" s="33">
        <f>F320*150%</f>
        <v>39540</v>
      </c>
      <c r="M320" s="33">
        <f>E320*200%</f>
        <v>52720</v>
      </c>
      <c r="N320" s="33">
        <f>F320*200%</f>
        <v>52720</v>
      </c>
    </row>
    <row r="321" spans="1:14" s="33" customFormat="1">
      <c r="A321" s="442">
        <v>71</v>
      </c>
      <c r="B321" s="447"/>
      <c r="C321" s="442"/>
      <c r="D321" s="33">
        <v>2</v>
      </c>
      <c r="E321" s="104">
        <v>26360</v>
      </c>
      <c r="F321" s="104">
        <v>26360</v>
      </c>
      <c r="I321" s="33">
        <f>E321*150%</f>
        <v>39540</v>
      </c>
      <c r="J321" s="33">
        <f>F321*150%</f>
        <v>39540</v>
      </c>
      <c r="M321" s="33">
        <f>E321*200%</f>
        <v>52720</v>
      </c>
      <c r="N321" s="33">
        <f>F321*200%</f>
        <v>52720</v>
      </c>
    </row>
    <row r="322" spans="1:14" s="33" customFormat="1">
      <c r="A322" s="442"/>
      <c r="B322" s="447"/>
      <c r="C322" s="442"/>
      <c r="D322" s="33">
        <v>2</v>
      </c>
      <c r="E322" s="33">
        <v>24700</v>
      </c>
      <c r="F322" s="33">
        <v>19900</v>
      </c>
    </row>
    <row r="323" spans="1:14" s="33" customFormat="1">
      <c r="A323" s="442"/>
      <c r="B323" s="447"/>
      <c r="C323" s="442"/>
      <c r="D323" s="33">
        <v>3</v>
      </c>
      <c r="E323" s="33">
        <v>23600</v>
      </c>
      <c r="F323" s="33">
        <v>18600</v>
      </c>
    </row>
    <row r="324" spans="1:14" s="33" customFormat="1">
      <c r="A324" s="442"/>
      <c r="B324" s="447"/>
      <c r="C324" s="442"/>
      <c r="D324" s="33">
        <v>4</v>
      </c>
      <c r="E324" s="33">
        <v>21000</v>
      </c>
      <c r="F324" s="33">
        <v>18000</v>
      </c>
    </row>
    <row r="325" spans="1:14" s="33" customFormat="1">
      <c r="A325" s="442"/>
      <c r="B325" s="447"/>
      <c r="C325" s="442"/>
      <c r="D325" s="33">
        <v>5</v>
      </c>
      <c r="E325" s="38" t="s">
        <v>78</v>
      </c>
      <c r="F325" s="33">
        <v>17800</v>
      </c>
      <c r="I325" s="38" t="s">
        <v>78</v>
      </c>
      <c r="M325" s="38" t="s">
        <v>78</v>
      </c>
    </row>
    <row r="326" spans="1:14" s="33" customFormat="1">
      <c r="A326" s="442"/>
      <c r="B326" s="447"/>
      <c r="C326" s="442"/>
      <c r="D326" s="33">
        <v>2</v>
      </c>
      <c r="E326" s="104">
        <v>26360</v>
      </c>
      <c r="F326" s="104">
        <v>26360</v>
      </c>
      <c r="I326" s="33">
        <f t="shared" ref="I326:J329" si="20">E326*150%</f>
        <v>39540</v>
      </c>
      <c r="J326" s="33">
        <f t="shared" si="20"/>
        <v>39540</v>
      </c>
      <c r="M326" s="33">
        <f t="shared" ref="M326:N329" si="21">E326*200%</f>
        <v>52720</v>
      </c>
      <c r="N326" s="33">
        <f t="shared" si="21"/>
        <v>52720</v>
      </c>
    </row>
    <row r="327" spans="1:14" s="33" customFormat="1">
      <c r="A327" s="287">
        <v>73</v>
      </c>
      <c r="B327" s="288"/>
      <c r="C327" s="287"/>
      <c r="D327" s="33">
        <v>2</v>
      </c>
      <c r="E327" s="104">
        <v>26360</v>
      </c>
      <c r="F327" s="104">
        <v>26360</v>
      </c>
      <c r="I327" s="33">
        <f t="shared" si="20"/>
        <v>39540</v>
      </c>
      <c r="J327" s="33">
        <f t="shared" si="20"/>
        <v>39540</v>
      </c>
      <c r="M327" s="33">
        <f t="shared" si="21"/>
        <v>52720</v>
      </c>
      <c r="N327" s="33">
        <f t="shared" si="21"/>
        <v>52720</v>
      </c>
    </row>
    <row r="328" spans="1:14" s="33" customFormat="1">
      <c r="A328" s="287">
        <v>74</v>
      </c>
      <c r="B328" s="288"/>
      <c r="C328" s="287"/>
      <c r="D328" s="33">
        <v>2</v>
      </c>
      <c r="E328" s="104">
        <v>26360</v>
      </c>
      <c r="F328" s="104">
        <v>26360</v>
      </c>
      <c r="I328" s="33">
        <f t="shared" si="20"/>
        <v>39540</v>
      </c>
      <c r="J328" s="33">
        <f t="shared" si="20"/>
        <v>39540</v>
      </c>
      <c r="M328" s="33">
        <f t="shared" si="21"/>
        <v>52720</v>
      </c>
      <c r="N328" s="33">
        <f t="shared" si="21"/>
        <v>52720</v>
      </c>
    </row>
    <row r="329" spans="1:14" s="217" customFormat="1">
      <c r="A329" s="461">
        <v>75</v>
      </c>
      <c r="B329" s="460"/>
      <c r="C329" s="67"/>
      <c r="D329" s="217">
        <v>2</v>
      </c>
      <c r="E329" s="106">
        <v>26360</v>
      </c>
      <c r="F329" s="104">
        <v>26360</v>
      </c>
      <c r="G329" s="217">
        <v>15600</v>
      </c>
      <c r="I329" s="217">
        <f t="shared" si="20"/>
        <v>39540</v>
      </c>
      <c r="J329" s="217">
        <f t="shared" si="20"/>
        <v>39540</v>
      </c>
      <c r="M329" s="217">
        <f t="shared" si="21"/>
        <v>52720</v>
      </c>
      <c r="N329" s="217">
        <f t="shared" si="21"/>
        <v>52720</v>
      </c>
    </row>
    <row r="330" spans="1:14" s="217" customFormat="1">
      <c r="A330" s="461"/>
      <c r="B330" s="460"/>
      <c r="C330" s="67"/>
      <c r="D330" s="217">
        <v>2</v>
      </c>
      <c r="E330" s="217">
        <v>22900</v>
      </c>
      <c r="F330" s="217">
        <v>19300</v>
      </c>
      <c r="G330" s="217">
        <v>15600</v>
      </c>
    </row>
    <row r="331" spans="1:14" s="85" customFormat="1">
      <c r="A331" s="461"/>
      <c r="B331" s="460"/>
      <c r="C331" s="67"/>
      <c r="D331" s="85">
        <v>3</v>
      </c>
      <c r="E331" s="85">
        <v>22400</v>
      </c>
      <c r="F331" s="85">
        <v>18600</v>
      </c>
      <c r="G331" s="85">
        <v>15600</v>
      </c>
      <c r="I331" s="85">
        <f>E331*150%</f>
        <v>33600</v>
      </c>
    </row>
    <row r="332" spans="1:14" s="85" customFormat="1">
      <c r="A332" s="461"/>
      <c r="B332" s="460"/>
      <c r="C332" s="67"/>
      <c r="D332" s="85">
        <v>4</v>
      </c>
      <c r="E332" s="85">
        <v>21000</v>
      </c>
      <c r="F332" s="85">
        <v>18000</v>
      </c>
      <c r="G332" s="85">
        <v>18200</v>
      </c>
    </row>
    <row r="333" spans="1:14" s="85" customFormat="1">
      <c r="A333" s="461"/>
      <c r="B333" s="460"/>
      <c r="C333" s="67"/>
      <c r="D333" s="85">
        <v>5</v>
      </c>
      <c r="E333" s="21" t="s">
        <v>78</v>
      </c>
      <c r="F333" s="85">
        <v>16600</v>
      </c>
      <c r="G333" s="85">
        <v>15500</v>
      </c>
      <c r="I333" s="21" t="s">
        <v>78</v>
      </c>
      <c r="M333" s="21" t="s">
        <v>78</v>
      </c>
    </row>
    <row r="334" spans="1:14" s="85" customFormat="1">
      <c r="A334" s="34">
        <v>76</v>
      </c>
      <c r="B334" s="192"/>
      <c r="C334" s="67"/>
      <c r="D334" s="85">
        <v>6</v>
      </c>
      <c r="E334" s="21" t="s">
        <v>78</v>
      </c>
      <c r="G334" s="85">
        <v>15600</v>
      </c>
      <c r="I334" s="21" t="s">
        <v>78</v>
      </c>
      <c r="M334" s="21" t="s">
        <v>78</v>
      </c>
    </row>
    <row r="335" spans="1:14" s="85" customFormat="1">
      <c r="A335" s="34">
        <v>77</v>
      </c>
      <c r="B335" s="192"/>
      <c r="C335" s="67"/>
      <c r="D335" s="85">
        <v>2</v>
      </c>
      <c r="E335" s="106">
        <v>26360</v>
      </c>
      <c r="F335" s="106">
        <v>26360</v>
      </c>
      <c r="G335" s="85">
        <v>15700</v>
      </c>
      <c r="I335" s="85">
        <f>E335*150%</f>
        <v>39540</v>
      </c>
      <c r="J335" s="85">
        <f>F335*150%</f>
        <v>39540</v>
      </c>
      <c r="M335" s="85">
        <f>E335*200%</f>
        <v>52720</v>
      </c>
      <c r="N335" s="85">
        <f>F335*200%</f>
        <v>52720</v>
      </c>
    </row>
    <row r="336" spans="1:14" s="85" customFormat="1">
      <c r="A336" s="34">
        <v>74</v>
      </c>
      <c r="B336" s="192"/>
      <c r="C336" s="67"/>
      <c r="D336" s="85">
        <v>2</v>
      </c>
      <c r="E336" s="85">
        <v>24700</v>
      </c>
      <c r="F336" s="85">
        <v>20000</v>
      </c>
      <c r="G336" s="85">
        <v>15700</v>
      </c>
    </row>
    <row r="337" spans="1:13" s="85" customFormat="1">
      <c r="A337" s="34"/>
      <c r="B337" s="192"/>
      <c r="C337" s="67"/>
      <c r="D337" s="85">
        <v>3</v>
      </c>
      <c r="E337" s="21">
        <v>24400</v>
      </c>
      <c r="F337" s="85">
        <v>19500</v>
      </c>
      <c r="G337" s="85">
        <v>14700</v>
      </c>
      <c r="I337" s="21" t="s">
        <v>78</v>
      </c>
      <c r="M337" s="21" t="s">
        <v>78</v>
      </c>
    </row>
    <row r="338" spans="1:13" s="85" customFormat="1">
      <c r="A338" s="34"/>
      <c r="B338" s="192"/>
      <c r="C338" s="67"/>
      <c r="D338" s="85">
        <v>4</v>
      </c>
      <c r="E338" s="85">
        <v>19700</v>
      </c>
      <c r="F338" s="85">
        <v>18700</v>
      </c>
      <c r="G338" s="85">
        <v>14700</v>
      </c>
    </row>
    <row r="339" spans="1:13" s="85" customFormat="1">
      <c r="A339" s="34"/>
      <c r="B339" s="192"/>
      <c r="C339" s="67"/>
      <c r="D339" s="85">
        <v>5</v>
      </c>
      <c r="E339" s="21" t="s">
        <v>78</v>
      </c>
      <c r="F339" s="85">
        <v>16600</v>
      </c>
      <c r="G339" s="85">
        <v>16400</v>
      </c>
      <c r="I339" s="21" t="s">
        <v>78</v>
      </c>
      <c r="M339" s="21" t="s">
        <v>78</v>
      </c>
    </row>
    <row r="340" spans="1:13" s="85" customFormat="1">
      <c r="A340" s="34"/>
      <c r="B340" s="198" t="s">
        <v>110</v>
      </c>
      <c r="C340" s="67"/>
      <c r="D340" s="85">
        <v>6</v>
      </c>
      <c r="E340" s="21" t="s">
        <v>78</v>
      </c>
      <c r="G340" s="85">
        <v>16600</v>
      </c>
      <c r="I340" s="21" t="s">
        <v>78</v>
      </c>
      <c r="M340" s="21" t="s">
        <v>78</v>
      </c>
    </row>
    <row r="341" spans="1:13" s="34" customFormat="1" ht="27" customHeight="1">
      <c r="A341" s="457">
        <v>78</v>
      </c>
      <c r="B341" s="459"/>
      <c r="C341" s="218"/>
      <c r="D341" s="34">
        <v>6</v>
      </c>
      <c r="E341" s="38" t="s">
        <v>78</v>
      </c>
      <c r="F341" s="34">
        <v>18300</v>
      </c>
      <c r="G341" s="34">
        <v>15300</v>
      </c>
      <c r="I341" s="38" t="s">
        <v>78</v>
      </c>
      <c r="M341" s="38" t="s">
        <v>78</v>
      </c>
    </row>
    <row r="342" spans="1:13" s="85" customFormat="1">
      <c r="A342" s="458"/>
      <c r="B342" s="458"/>
      <c r="C342" s="67"/>
      <c r="D342" s="85">
        <v>6</v>
      </c>
      <c r="E342" s="21" t="s">
        <v>78</v>
      </c>
      <c r="F342" s="85">
        <v>15600</v>
      </c>
      <c r="G342" s="85">
        <v>17600</v>
      </c>
      <c r="I342" s="21" t="s">
        <v>78</v>
      </c>
      <c r="M342" s="21" t="s">
        <v>78</v>
      </c>
    </row>
    <row r="343" spans="1:13" s="85" customFormat="1" ht="27.75" customHeight="1">
      <c r="A343" s="34">
        <v>80</v>
      </c>
      <c r="B343" s="192"/>
      <c r="C343" s="67"/>
      <c r="D343" s="85">
        <v>6</v>
      </c>
      <c r="E343" s="21" t="s">
        <v>78</v>
      </c>
      <c r="G343" s="85">
        <v>18700</v>
      </c>
      <c r="I343" s="21" t="s">
        <v>78</v>
      </c>
      <c r="M343" s="21" t="s">
        <v>78</v>
      </c>
    </row>
    <row r="344" spans="1:13" s="85" customFormat="1">
      <c r="A344" s="34">
        <v>81</v>
      </c>
      <c r="B344" s="192"/>
      <c r="C344" s="67"/>
      <c r="D344" s="85">
        <v>6</v>
      </c>
      <c r="E344" s="21" t="s">
        <v>78</v>
      </c>
      <c r="G344" s="85">
        <v>18600</v>
      </c>
      <c r="I344" s="21" t="s">
        <v>78</v>
      </c>
      <c r="M344" s="21" t="s">
        <v>78</v>
      </c>
    </row>
    <row r="345" spans="1:13" s="34" customFormat="1" ht="26.25" customHeight="1">
      <c r="A345" s="453">
        <v>82</v>
      </c>
      <c r="B345" s="456"/>
      <c r="C345" s="453"/>
      <c r="D345" s="34">
        <v>6</v>
      </c>
      <c r="E345" s="38" t="s">
        <v>78</v>
      </c>
      <c r="G345" s="34">
        <v>17600</v>
      </c>
      <c r="I345" s="38" t="s">
        <v>78</v>
      </c>
      <c r="M345" s="38" t="s">
        <v>78</v>
      </c>
    </row>
    <row r="346" spans="1:13" s="34" customFormat="1">
      <c r="A346" s="453"/>
      <c r="B346" s="447"/>
      <c r="C346" s="453"/>
      <c r="D346" s="34">
        <v>4</v>
      </c>
      <c r="E346" s="34">
        <v>39600</v>
      </c>
      <c r="M346" s="34">
        <f t="shared" ref="M346:M369" si="22">E346*200%</f>
        <v>79200</v>
      </c>
    </row>
    <row r="347" spans="1:13" s="33" customFormat="1">
      <c r="A347" s="453"/>
      <c r="B347" s="447"/>
      <c r="C347" s="453"/>
      <c r="D347" s="33">
        <v>2</v>
      </c>
      <c r="E347" s="104">
        <v>48000</v>
      </c>
      <c r="M347" s="33">
        <v>145000</v>
      </c>
    </row>
    <row r="348" spans="1:13" s="33" customFormat="1">
      <c r="A348" s="453"/>
      <c r="B348" s="447"/>
      <c r="C348" s="453"/>
      <c r="D348" s="33">
        <v>2</v>
      </c>
      <c r="E348" s="33">
        <v>46000</v>
      </c>
      <c r="M348" s="33">
        <v>120000</v>
      </c>
    </row>
    <row r="349" spans="1:13" s="33" customFormat="1">
      <c r="A349" s="453"/>
      <c r="B349" s="447"/>
      <c r="C349" s="453"/>
      <c r="D349" s="33">
        <v>3</v>
      </c>
      <c r="E349" s="33">
        <v>41600</v>
      </c>
      <c r="M349" s="33">
        <v>90000</v>
      </c>
    </row>
    <row r="350" spans="1:13" s="33" customFormat="1">
      <c r="A350" s="453"/>
      <c r="B350" s="447"/>
      <c r="C350" s="453"/>
      <c r="D350" s="33">
        <v>4</v>
      </c>
      <c r="E350" s="33">
        <v>36200</v>
      </c>
      <c r="I350" s="33">
        <f t="shared" ref="I350:I369" si="23">E350*150%</f>
        <v>54300</v>
      </c>
      <c r="M350" s="33">
        <v>79800</v>
      </c>
    </row>
    <row r="351" spans="1:13" s="33" customFormat="1">
      <c r="A351" s="432"/>
      <c r="B351" s="444"/>
      <c r="C351" s="432"/>
      <c r="D351" s="33">
        <v>5</v>
      </c>
      <c r="E351" s="33">
        <v>36200</v>
      </c>
      <c r="I351" s="33">
        <f t="shared" si="23"/>
        <v>54300</v>
      </c>
      <c r="M351" s="33">
        <v>79800</v>
      </c>
    </row>
    <row r="352" spans="1:13" s="33" customFormat="1">
      <c r="A352" s="432"/>
      <c r="B352" s="444"/>
      <c r="C352" s="432"/>
      <c r="D352" s="33">
        <v>6</v>
      </c>
      <c r="E352" s="33">
        <v>34000</v>
      </c>
      <c r="I352" s="33">
        <f t="shared" si="23"/>
        <v>51000</v>
      </c>
      <c r="M352" s="33">
        <v>75000</v>
      </c>
    </row>
    <row r="353" spans="1:13" s="33" customFormat="1">
      <c r="A353" s="432"/>
      <c r="B353" s="444"/>
      <c r="C353" s="432"/>
      <c r="D353" s="33">
        <v>2</v>
      </c>
      <c r="E353" s="104">
        <v>39540</v>
      </c>
      <c r="I353" s="33">
        <f>E353*150%</f>
        <v>59310</v>
      </c>
      <c r="M353" s="33">
        <v>110000</v>
      </c>
    </row>
    <row r="354" spans="1:13" s="33" customFormat="1">
      <c r="A354" s="432"/>
      <c r="B354" s="444"/>
      <c r="C354" s="432"/>
      <c r="D354" s="33">
        <v>2</v>
      </c>
      <c r="E354" s="33">
        <v>38000</v>
      </c>
      <c r="I354" s="33">
        <f t="shared" ref="I354" si="24">E354*150%</f>
        <v>57000</v>
      </c>
      <c r="M354" s="33">
        <v>90000</v>
      </c>
    </row>
    <row r="355" spans="1:13" s="33" customFormat="1">
      <c r="A355" s="432"/>
      <c r="B355" s="444"/>
      <c r="C355" s="432"/>
      <c r="D355" s="33">
        <v>3</v>
      </c>
      <c r="E355" s="33">
        <v>35000</v>
      </c>
      <c r="I355" s="33">
        <f t="shared" si="23"/>
        <v>52500</v>
      </c>
      <c r="M355" s="33">
        <f>E355*200%</f>
        <v>70000</v>
      </c>
    </row>
    <row r="356" spans="1:13" s="33" customFormat="1">
      <c r="A356" s="432"/>
      <c r="B356" s="444"/>
      <c r="C356" s="432"/>
      <c r="D356" s="33">
        <v>4</v>
      </c>
      <c r="E356" s="33">
        <v>29600</v>
      </c>
      <c r="I356" s="33">
        <f t="shared" si="23"/>
        <v>44400</v>
      </c>
      <c r="M356" s="33">
        <f t="shared" si="22"/>
        <v>59200</v>
      </c>
    </row>
    <row r="357" spans="1:13" s="33" customFormat="1">
      <c r="A357" s="436"/>
      <c r="B357" s="434"/>
      <c r="C357" s="436"/>
      <c r="D357" s="33">
        <v>5</v>
      </c>
      <c r="E357" s="33">
        <v>29600</v>
      </c>
      <c r="I357" s="33">
        <f t="shared" si="23"/>
        <v>44400</v>
      </c>
      <c r="M357" s="33">
        <f t="shared" si="22"/>
        <v>59200</v>
      </c>
    </row>
    <row r="358" spans="1:13" s="33" customFormat="1">
      <c r="A358" s="442"/>
      <c r="B358" s="447"/>
      <c r="C358" s="442"/>
      <c r="D358" s="33">
        <v>6</v>
      </c>
      <c r="E358" s="33">
        <v>29600</v>
      </c>
      <c r="I358" s="33">
        <f t="shared" si="23"/>
        <v>44400</v>
      </c>
      <c r="M358" s="33">
        <f t="shared" si="22"/>
        <v>59200</v>
      </c>
    </row>
    <row r="359" spans="1:13" s="33" customFormat="1">
      <c r="A359" s="442"/>
      <c r="B359" s="447"/>
      <c r="C359" s="442"/>
      <c r="D359" s="33">
        <v>2</v>
      </c>
      <c r="E359" s="104">
        <v>39540</v>
      </c>
      <c r="I359" s="33">
        <f>E359*150%</f>
        <v>59310</v>
      </c>
      <c r="M359" s="33">
        <f>E359*200%+3600</f>
        <v>82680</v>
      </c>
    </row>
    <row r="360" spans="1:13" s="33" customFormat="1">
      <c r="A360" s="442"/>
      <c r="B360" s="447"/>
      <c r="C360" s="442"/>
      <c r="D360" s="33">
        <v>2</v>
      </c>
      <c r="E360" s="33">
        <v>28800</v>
      </c>
      <c r="I360" s="33">
        <f t="shared" ref="I360" si="25">E360*150%</f>
        <v>43200</v>
      </c>
      <c r="M360" s="33">
        <f t="shared" ref="M360" si="26">E360*200%</f>
        <v>57600</v>
      </c>
    </row>
    <row r="361" spans="1:13" s="33" customFormat="1">
      <c r="A361" s="442"/>
      <c r="B361" s="447"/>
      <c r="C361" s="442"/>
      <c r="D361" s="33">
        <v>3</v>
      </c>
      <c r="E361" s="33">
        <v>26400</v>
      </c>
      <c r="I361" s="33">
        <f t="shared" si="23"/>
        <v>39600</v>
      </c>
      <c r="M361" s="33">
        <f t="shared" si="22"/>
        <v>52800</v>
      </c>
    </row>
    <row r="362" spans="1:13" s="33" customFormat="1">
      <c r="A362" s="442"/>
      <c r="B362" s="447"/>
      <c r="C362" s="442"/>
      <c r="D362" s="33">
        <v>4</v>
      </c>
      <c r="E362" s="33">
        <v>23600</v>
      </c>
      <c r="I362" s="33">
        <f t="shared" si="23"/>
        <v>35400</v>
      </c>
      <c r="M362" s="33">
        <f t="shared" si="22"/>
        <v>47200</v>
      </c>
    </row>
    <row r="363" spans="1:13" s="33" customFormat="1">
      <c r="A363" s="442"/>
      <c r="B363" s="447"/>
      <c r="C363" s="442"/>
      <c r="D363" s="33">
        <v>5</v>
      </c>
      <c r="E363" s="33">
        <v>23600</v>
      </c>
      <c r="I363" s="33">
        <f t="shared" si="23"/>
        <v>35400</v>
      </c>
      <c r="M363" s="33">
        <f t="shared" si="22"/>
        <v>47200</v>
      </c>
    </row>
    <row r="364" spans="1:13" s="33" customFormat="1">
      <c r="A364" s="442"/>
      <c r="B364" s="447"/>
      <c r="C364" s="442"/>
      <c r="D364" s="33">
        <v>6</v>
      </c>
      <c r="E364" s="33">
        <v>23600</v>
      </c>
      <c r="I364" s="33">
        <f t="shared" si="23"/>
        <v>35400</v>
      </c>
      <c r="M364" s="33">
        <f t="shared" si="22"/>
        <v>47200</v>
      </c>
    </row>
    <row r="365" spans="1:13" s="33" customFormat="1">
      <c r="A365" s="442"/>
      <c r="B365" s="447"/>
      <c r="C365" s="442"/>
      <c r="D365" s="33">
        <v>2</v>
      </c>
      <c r="E365" s="104">
        <v>49800</v>
      </c>
      <c r="I365" s="33">
        <f t="shared" ref="I365" si="27">E365*150%</f>
        <v>74700</v>
      </c>
      <c r="M365" s="33">
        <f>E365*200%+50400</f>
        <v>150000</v>
      </c>
    </row>
    <row r="366" spans="1:13" s="33" customFormat="1">
      <c r="A366" s="442"/>
      <c r="B366" s="447"/>
      <c r="C366" s="442"/>
      <c r="D366" s="33">
        <v>2</v>
      </c>
      <c r="E366" s="33">
        <v>48900</v>
      </c>
      <c r="I366" s="33">
        <f t="shared" ref="I366" si="28">E366*150%</f>
        <v>73350</v>
      </c>
      <c r="M366" s="33">
        <f>E366*200%+19200</f>
        <v>117000</v>
      </c>
    </row>
    <row r="367" spans="1:13" s="33" customFormat="1">
      <c r="A367" s="442"/>
      <c r="B367" s="447"/>
      <c r="C367" s="442"/>
      <c r="D367" s="33">
        <v>3</v>
      </c>
      <c r="E367" s="33">
        <v>43100</v>
      </c>
      <c r="I367" s="33">
        <f t="shared" si="23"/>
        <v>64650</v>
      </c>
      <c r="M367" s="33">
        <f t="shared" si="22"/>
        <v>86200</v>
      </c>
    </row>
    <row r="368" spans="1:13" s="33" customFormat="1">
      <c r="A368" s="442"/>
      <c r="B368" s="447"/>
      <c r="C368" s="442"/>
      <c r="D368" s="33">
        <v>4</v>
      </c>
      <c r="E368" s="33">
        <v>36800</v>
      </c>
      <c r="I368" s="33">
        <f t="shared" si="23"/>
        <v>55200</v>
      </c>
      <c r="M368" s="33">
        <f t="shared" si="22"/>
        <v>73600</v>
      </c>
    </row>
    <row r="369" spans="1:17" s="193" customFormat="1">
      <c r="A369" s="181"/>
      <c r="B369" s="185"/>
      <c r="C369" s="181"/>
      <c r="D369" s="193">
        <v>5</v>
      </c>
      <c r="E369" s="193">
        <v>36800</v>
      </c>
      <c r="H369" s="193">
        <v>26250</v>
      </c>
      <c r="I369" s="193">
        <f t="shared" si="23"/>
        <v>55200</v>
      </c>
      <c r="M369" s="193">
        <f t="shared" si="22"/>
        <v>73600</v>
      </c>
    </row>
    <row r="370" spans="1:17" s="33" customFormat="1">
      <c r="A370" s="33">
        <v>87</v>
      </c>
      <c r="B370" s="185"/>
      <c r="C370" s="181"/>
      <c r="D370" s="33">
        <v>2</v>
      </c>
      <c r="E370" s="104">
        <v>47100</v>
      </c>
      <c r="H370" s="38">
        <v>40000</v>
      </c>
      <c r="I370" s="33">
        <v>23000</v>
      </c>
      <c r="L370" s="38" t="s">
        <v>78</v>
      </c>
      <c r="M370" s="33">
        <v>27000</v>
      </c>
      <c r="P370" s="38" t="s">
        <v>78</v>
      </c>
    </row>
    <row r="371" spans="1:17" s="33" customFormat="1">
      <c r="A371" s="33">
        <v>84</v>
      </c>
      <c r="B371" s="185"/>
      <c r="C371" s="181"/>
      <c r="D371" s="33">
        <v>2</v>
      </c>
      <c r="E371" s="33">
        <v>46500</v>
      </c>
      <c r="H371" s="38" t="s">
        <v>78</v>
      </c>
      <c r="I371" s="33">
        <v>23000</v>
      </c>
      <c r="L371" s="38" t="s">
        <v>78</v>
      </c>
      <c r="M371" s="33">
        <v>27000</v>
      </c>
      <c r="P371" s="38" t="s">
        <v>78</v>
      </c>
    </row>
    <row r="372" spans="1:17" s="33" customFormat="1">
      <c r="B372" s="185"/>
      <c r="C372" s="181"/>
      <c r="D372" s="33">
        <v>3</v>
      </c>
      <c r="E372" s="33">
        <v>40100</v>
      </c>
      <c r="H372" s="38" t="s">
        <v>78</v>
      </c>
      <c r="I372" s="33">
        <v>23000</v>
      </c>
      <c r="L372" s="38" t="s">
        <v>78</v>
      </c>
      <c r="M372" s="33">
        <v>23000</v>
      </c>
      <c r="P372" s="38" t="s">
        <v>78</v>
      </c>
    </row>
    <row r="373" spans="1:17" s="33" customFormat="1">
      <c r="B373" s="185"/>
      <c r="C373" s="181"/>
      <c r="D373" s="33">
        <v>4</v>
      </c>
      <c r="E373" s="33">
        <v>37100</v>
      </c>
      <c r="H373" s="38" t="s">
        <v>78</v>
      </c>
      <c r="I373" s="33">
        <v>22000</v>
      </c>
      <c r="L373" s="38" t="s">
        <v>78</v>
      </c>
      <c r="M373" s="33">
        <v>27000</v>
      </c>
      <c r="P373" s="38" t="s">
        <v>78</v>
      </c>
    </row>
    <row r="374" spans="1:17" s="33" customFormat="1">
      <c r="B374" s="185"/>
      <c r="C374" s="181"/>
      <c r="E374" s="33">
        <v>22000</v>
      </c>
      <c r="I374" s="33">
        <v>22000</v>
      </c>
      <c r="M374" s="33">
        <v>22000</v>
      </c>
    </row>
    <row r="375" spans="1:17" s="33" customFormat="1">
      <c r="A375" s="33">
        <v>89</v>
      </c>
      <c r="B375" s="442"/>
      <c r="C375" s="442"/>
      <c r="E375" s="33">
        <v>20000</v>
      </c>
      <c r="I375" s="33">
        <f>E375*100%</f>
        <v>20000</v>
      </c>
      <c r="M375" s="33">
        <v>27000</v>
      </c>
    </row>
    <row r="376" spans="1:17" s="33" customFormat="1">
      <c r="A376" s="33">
        <v>88</v>
      </c>
      <c r="B376" s="442"/>
      <c r="C376" s="442"/>
      <c r="E376" s="104">
        <v>22500</v>
      </c>
      <c r="I376" s="104">
        <v>25000</v>
      </c>
      <c r="M376" s="33">
        <v>35000</v>
      </c>
    </row>
    <row r="377" spans="1:17" s="33" customFormat="1">
      <c r="A377" s="33">
        <v>85</v>
      </c>
      <c r="B377" s="442"/>
      <c r="C377" s="442"/>
      <c r="D377" s="33">
        <v>2</v>
      </c>
      <c r="E377" s="33">
        <v>25000</v>
      </c>
      <c r="I377" s="33">
        <f>E377*100%+1000</f>
        <v>26000</v>
      </c>
      <c r="M377" s="33">
        <f>E377*100%+7000</f>
        <v>32000</v>
      </c>
    </row>
    <row r="378" spans="1:17" s="33" customFormat="1">
      <c r="B378" s="442"/>
      <c r="C378" s="442"/>
      <c r="D378" s="33">
        <v>3</v>
      </c>
      <c r="E378" s="38" t="s">
        <v>78</v>
      </c>
      <c r="I378" s="33">
        <v>26000</v>
      </c>
      <c r="M378" s="33">
        <v>29000</v>
      </c>
    </row>
    <row r="379" spans="1:17" s="237" customFormat="1" ht="20.25" customHeight="1">
      <c r="A379" s="33">
        <v>89</v>
      </c>
      <c r="B379" s="234"/>
      <c r="C379" s="442"/>
      <c r="E379" s="104">
        <v>22500</v>
      </c>
      <c r="I379" s="104">
        <v>25000</v>
      </c>
      <c r="M379" s="33">
        <v>35000</v>
      </c>
    </row>
    <row r="380" spans="1:17" s="237" customFormat="1" ht="20.25" customHeight="1">
      <c r="A380" s="33">
        <v>86</v>
      </c>
      <c r="B380" s="234"/>
      <c r="C380" s="442"/>
      <c r="D380" s="237">
        <v>2</v>
      </c>
      <c r="E380" s="237">
        <v>24000</v>
      </c>
      <c r="I380" s="33">
        <f>E380*100%+2000</f>
        <v>26000</v>
      </c>
      <c r="M380" s="33">
        <f>E380*100%+8000</f>
        <v>32000</v>
      </c>
    </row>
    <row r="381" spans="1:17" s="237" customFormat="1" ht="20.25" customHeight="1">
      <c r="A381" s="33"/>
      <c r="B381" s="234"/>
      <c r="C381" s="437"/>
      <c r="D381" s="237">
        <v>3</v>
      </c>
      <c r="E381" s="21" t="s">
        <v>78</v>
      </c>
      <c r="I381" s="33">
        <v>26000</v>
      </c>
      <c r="M381" s="33">
        <v>29000</v>
      </c>
      <c r="P381" s="252"/>
      <c r="Q381" s="74"/>
    </row>
    <row r="382" spans="1:17" s="33" customFormat="1">
      <c r="A382" s="432">
        <v>90</v>
      </c>
      <c r="B382" s="444"/>
      <c r="C382" s="432"/>
      <c r="D382" s="33">
        <v>3</v>
      </c>
      <c r="E382" s="104">
        <v>22500</v>
      </c>
      <c r="G382" s="33">
        <v>17500</v>
      </c>
      <c r="I382" s="104">
        <f>E382*100%+2500</f>
        <v>25000</v>
      </c>
      <c r="M382" s="33">
        <v>35000</v>
      </c>
      <c r="P382" s="212"/>
    </row>
    <row r="383" spans="1:17" s="33" customFormat="1">
      <c r="A383" s="432"/>
      <c r="B383" s="444"/>
      <c r="C383" s="432"/>
      <c r="D383" s="33">
        <v>2</v>
      </c>
      <c r="E383" s="33">
        <v>22000</v>
      </c>
      <c r="G383" s="33">
        <v>17500</v>
      </c>
      <c r="I383" s="33">
        <f>E383*100%+4000</f>
        <v>26000</v>
      </c>
      <c r="M383" s="33">
        <f>E383*100%+10000</f>
        <v>32000</v>
      </c>
    </row>
    <row r="384" spans="1:17" s="33" customFormat="1">
      <c r="A384" s="432"/>
      <c r="B384" s="444"/>
      <c r="C384" s="432"/>
      <c r="D384" s="33">
        <v>3</v>
      </c>
      <c r="E384" s="38" t="s">
        <v>78</v>
      </c>
      <c r="G384" s="33">
        <v>17500</v>
      </c>
      <c r="I384" s="33">
        <v>26000</v>
      </c>
      <c r="M384" s="33">
        <v>29000</v>
      </c>
    </row>
    <row r="385" spans="1:15" s="33" customFormat="1">
      <c r="A385" s="436">
        <v>92</v>
      </c>
      <c r="B385" s="454" t="s">
        <v>207</v>
      </c>
      <c r="C385" s="436"/>
      <c r="G385" s="33">
        <v>18000</v>
      </c>
    </row>
    <row r="386" spans="1:15" s="33" customFormat="1">
      <c r="A386" s="442"/>
      <c r="B386" s="455"/>
      <c r="C386" s="442"/>
      <c r="D386" s="33">
        <v>4</v>
      </c>
      <c r="E386" s="104">
        <v>22500</v>
      </c>
      <c r="G386" s="33">
        <v>17500</v>
      </c>
      <c r="I386" s="33">
        <f>E386*100%+2500</f>
        <v>25000</v>
      </c>
      <c r="M386" s="33">
        <v>35000</v>
      </c>
    </row>
    <row r="387" spans="1:15" s="33" customFormat="1">
      <c r="A387" s="432">
        <v>95</v>
      </c>
      <c r="B387" s="444"/>
      <c r="C387" s="432"/>
      <c r="G387" s="33">
        <v>19000</v>
      </c>
    </row>
    <row r="388" spans="1:15" s="33" customFormat="1">
      <c r="A388" s="432"/>
      <c r="B388" s="444"/>
      <c r="C388" s="432"/>
      <c r="D388" s="33">
        <v>2</v>
      </c>
      <c r="G388" s="104">
        <v>26360</v>
      </c>
      <c r="K388" s="33">
        <f>G388*150%</f>
        <v>39540</v>
      </c>
      <c r="O388" s="33">
        <f>G388*200%</f>
        <v>52720</v>
      </c>
    </row>
    <row r="389" spans="1:15" s="33" customFormat="1">
      <c r="A389" s="432"/>
      <c r="B389" s="444"/>
      <c r="C389" s="432"/>
      <c r="D389" s="33">
        <v>2</v>
      </c>
      <c r="G389" s="33">
        <v>21700</v>
      </c>
    </row>
    <row r="390" spans="1:15" s="33" customFormat="1">
      <c r="A390" s="432"/>
      <c r="B390" s="444"/>
      <c r="C390" s="432"/>
      <c r="D390" s="33">
        <v>3</v>
      </c>
      <c r="F390" s="104">
        <v>26360</v>
      </c>
      <c r="G390" s="33">
        <v>19000</v>
      </c>
      <c r="J390" s="193">
        <f>F390*150%</f>
        <v>39540</v>
      </c>
      <c r="N390" s="193">
        <f>F390*200%</f>
        <v>52720</v>
      </c>
      <c r="O390" s="33">
        <f>G390*200%</f>
        <v>38000</v>
      </c>
    </row>
    <row r="391" spans="1:15" s="33" customFormat="1">
      <c r="A391" s="432"/>
      <c r="B391" s="444"/>
      <c r="C391" s="432"/>
      <c r="D391" s="33">
        <v>4</v>
      </c>
      <c r="F391" s="33">
        <v>21700</v>
      </c>
      <c r="G391" s="33">
        <v>18500</v>
      </c>
      <c r="J391" s="193"/>
      <c r="N391" s="193"/>
    </row>
    <row r="392" spans="1:15" s="33" customFormat="1">
      <c r="A392" s="445">
        <v>93</v>
      </c>
      <c r="B392" s="446"/>
      <c r="C392" s="445"/>
      <c r="D392" s="33">
        <v>2</v>
      </c>
      <c r="G392" s="104">
        <v>26360</v>
      </c>
      <c r="K392" s="33">
        <f>G392*150%</f>
        <v>39540</v>
      </c>
      <c r="O392" s="33">
        <f>G392*200%</f>
        <v>52720</v>
      </c>
    </row>
    <row r="393" spans="1:15" s="33" customFormat="1">
      <c r="A393" s="445"/>
      <c r="B393" s="446"/>
      <c r="C393" s="445"/>
      <c r="D393" s="33">
        <v>2</v>
      </c>
      <c r="G393" s="33">
        <v>21700</v>
      </c>
    </row>
    <row r="394" spans="1:15" s="33" customFormat="1">
      <c r="A394" s="442"/>
      <c r="B394" s="447"/>
      <c r="C394" s="442"/>
      <c r="D394" s="33">
        <v>3</v>
      </c>
      <c r="F394" s="104">
        <v>26360</v>
      </c>
      <c r="G394" s="33">
        <v>19000</v>
      </c>
      <c r="J394" s="193">
        <f>F394*150%</f>
        <v>39540</v>
      </c>
      <c r="N394" s="193">
        <f>F394*200%</f>
        <v>52720</v>
      </c>
      <c r="O394" s="33">
        <f>G394*200%</f>
        <v>38000</v>
      </c>
    </row>
    <row r="395" spans="1:15" s="33" customFormat="1">
      <c r="A395" s="442"/>
      <c r="B395" s="447"/>
      <c r="C395" s="442"/>
      <c r="D395" s="33">
        <v>4</v>
      </c>
      <c r="F395" s="33">
        <v>21700</v>
      </c>
      <c r="G395" s="33">
        <v>18500</v>
      </c>
      <c r="J395" s="193"/>
      <c r="N395" s="193"/>
    </row>
    <row r="396" spans="1:15" s="33" customFormat="1">
      <c r="A396" s="442">
        <v>94</v>
      </c>
      <c r="B396" s="447"/>
      <c r="C396" s="442"/>
      <c r="D396" s="33">
        <v>2</v>
      </c>
      <c r="G396" s="104">
        <v>26360</v>
      </c>
      <c r="K396" s="33">
        <f>G396*150%</f>
        <v>39540</v>
      </c>
      <c r="O396" s="33">
        <f>G396*200%</f>
        <v>52720</v>
      </c>
    </row>
    <row r="397" spans="1:15" s="33" customFormat="1">
      <c r="A397" s="442"/>
      <c r="B397" s="447"/>
      <c r="C397" s="442"/>
      <c r="D397" s="33">
        <v>2</v>
      </c>
      <c r="G397" s="33">
        <v>23700</v>
      </c>
    </row>
    <row r="398" spans="1:15" s="33" customFormat="1">
      <c r="A398" s="442"/>
      <c r="B398" s="447"/>
      <c r="C398" s="442"/>
      <c r="D398" s="33">
        <v>3</v>
      </c>
      <c r="F398" s="104">
        <v>26360</v>
      </c>
      <c r="G398" s="33">
        <v>20000</v>
      </c>
      <c r="J398" s="193">
        <f>F398*150%</f>
        <v>39540</v>
      </c>
      <c r="N398" s="193">
        <f>F398*200%</f>
        <v>52720</v>
      </c>
    </row>
    <row r="399" spans="1:15" s="33" customFormat="1">
      <c r="A399" s="442"/>
      <c r="B399" s="447"/>
      <c r="C399" s="442"/>
      <c r="D399" s="33">
        <v>4</v>
      </c>
      <c r="F399" s="33">
        <v>23700</v>
      </c>
      <c r="G399" s="33">
        <v>19000</v>
      </c>
      <c r="J399" s="193"/>
      <c r="N399" s="193"/>
    </row>
    <row r="400" spans="1:15" s="33" customFormat="1">
      <c r="A400" s="442">
        <v>95</v>
      </c>
      <c r="B400" s="447"/>
      <c r="C400" s="442"/>
      <c r="D400" s="33">
        <v>2</v>
      </c>
      <c r="G400" s="104">
        <v>26360</v>
      </c>
      <c r="K400" s="33">
        <f>G400*150%</f>
        <v>39540</v>
      </c>
      <c r="O400" s="33">
        <f>G400*200%</f>
        <v>52720</v>
      </c>
    </row>
    <row r="401" spans="1:15" s="33" customFormat="1">
      <c r="A401" s="442"/>
      <c r="B401" s="447"/>
      <c r="C401" s="442"/>
      <c r="D401" s="33">
        <v>2</v>
      </c>
      <c r="G401" s="33">
        <v>18500</v>
      </c>
    </row>
    <row r="402" spans="1:15" s="33" customFormat="1">
      <c r="A402" s="442"/>
      <c r="B402" s="447"/>
      <c r="C402" s="442"/>
      <c r="D402" s="33">
        <v>3</v>
      </c>
      <c r="F402" s="104">
        <v>26360</v>
      </c>
      <c r="G402" s="33">
        <v>17000</v>
      </c>
      <c r="J402" s="193">
        <f>F402*150%</f>
        <v>39540</v>
      </c>
      <c r="N402" s="193">
        <f>F402*200%</f>
        <v>52720</v>
      </c>
    </row>
    <row r="403" spans="1:15" s="33" customFormat="1">
      <c r="A403" s="181"/>
      <c r="B403" s="185"/>
      <c r="C403" s="181"/>
      <c r="D403" s="33">
        <v>4</v>
      </c>
      <c r="F403" s="33">
        <v>18500</v>
      </c>
      <c r="G403" s="33">
        <v>16000</v>
      </c>
      <c r="J403" s="193"/>
      <c r="N403" s="193"/>
    </row>
    <row r="404" spans="1:15" s="33" customFormat="1">
      <c r="A404" s="181">
        <v>96</v>
      </c>
      <c r="B404" s="185"/>
      <c r="C404" s="181"/>
      <c r="D404" s="33">
        <v>2</v>
      </c>
      <c r="G404" s="104">
        <v>26360</v>
      </c>
      <c r="K404" s="33">
        <f>G404*150%</f>
        <v>39540</v>
      </c>
      <c r="O404" s="33">
        <f>G404*200%</f>
        <v>52720</v>
      </c>
    </row>
    <row r="405" spans="1:15" s="33" customFormat="1">
      <c r="A405" s="181">
        <v>95</v>
      </c>
      <c r="B405" s="185"/>
      <c r="C405" s="181"/>
      <c r="D405" s="33">
        <v>2</v>
      </c>
      <c r="G405" s="33">
        <v>18500</v>
      </c>
    </row>
    <row r="406" spans="1:15" s="33" customFormat="1">
      <c r="A406" s="442"/>
      <c r="B406" s="447"/>
      <c r="C406" s="442"/>
      <c r="D406" s="33">
        <v>3</v>
      </c>
      <c r="F406" s="104">
        <v>26360</v>
      </c>
      <c r="G406" s="33">
        <v>17000</v>
      </c>
      <c r="J406" s="193">
        <f>F406*150%</f>
        <v>39540</v>
      </c>
      <c r="N406" s="193">
        <f>F406*200%</f>
        <v>52720</v>
      </c>
      <c r="O406" s="33">
        <f>G406*200%</f>
        <v>34000</v>
      </c>
    </row>
    <row r="407" spans="1:15" s="33" customFormat="1">
      <c r="A407" s="442"/>
      <c r="B407" s="447"/>
      <c r="C407" s="442"/>
      <c r="D407" s="33">
        <v>4</v>
      </c>
      <c r="F407" s="33">
        <v>18500</v>
      </c>
      <c r="G407" s="33">
        <v>16000</v>
      </c>
      <c r="J407" s="193"/>
      <c r="N407" s="193"/>
    </row>
    <row r="408" spans="1:15" s="33" customFormat="1">
      <c r="A408" s="442"/>
      <c r="B408" s="447"/>
      <c r="C408" s="442"/>
      <c r="D408" s="33">
        <v>2</v>
      </c>
      <c r="G408" s="104">
        <v>26360</v>
      </c>
      <c r="K408" s="33">
        <f>G408*150%</f>
        <v>39540</v>
      </c>
      <c r="O408" s="33">
        <f>G408*200%</f>
        <v>52720</v>
      </c>
    </row>
    <row r="409" spans="1:15" s="33" customFormat="1">
      <c r="A409" s="442"/>
      <c r="B409" s="447"/>
      <c r="C409" s="442"/>
      <c r="D409" s="33">
        <v>2</v>
      </c>
      <c r="G409" s="33">
        <v>18500</v>
      </c>
    </row>
    <row r="410" spans="1:15" s="33" customFormat="1">
      <c r="A410" s="442"/>
      <c r="B410" s="447"/>
      <c r="C410" s="442"/>
      <c r="D410" s="33">
        <v>3</v>
      </c>
      <c r="F410" s="104">
        <v>26360</v>
      </c>
      <c r="G410" s="33">
        <v>17000</v>
      </c>
      <c r="J410" s="193">
        <f>F410*150%</f>
        <v>39540</v>
      </c>
      <c r="N410" s="193">
        <f>F410*200%</f>
        <v>52720</v>
      </c>
    </row>
    <row r="411" spans="1:15" s="193" customFormat="1">
      <c r="A411" s="33"/>
      <c r="B411" s="185"/>
      <c r="C411" s="181"/>
      <c r="D411" s="193">
        <v>4</v>
      </c>
      <c r="F411" s="193">
        <v>18500</v>
      </c>
      <c r="G411" s="193">
        <v>15500</v>
      </c>
    </row>
    <row r="412" spans="1:15" s="193" customFormat="1">
      <c r="A412" s="33">
        <v>98</v>
      </c>
      <c r="B412" s="185"/>
      <c r="C412" s="181"/>
      <c r="D412" s="193">
        <v>2</v>
      </c>
      <c r="G412" s="193">
        <v>26360</v>
      </c>
      <c r="K412" s="193">
        <f>G412*150%</f>
        <v>39540</v>
      </c>
      <c r="O412" s="193">
        <f>G412*200%</f>
        <v>52720</v>
      </c>
    </row>
    <row r="413" spans="1:15" s="193" customFormat="1">
      <c r="A413" s="33">
        <v>97</v>
      </c>
      <c r="B413" s="185"/>
      <c r="C413" s="181"/>
      <c r="D413" s="193">
        <v>2</v>
      </c>
      <c r="G413" s="104">
        <v>19200</v>
      </c>
    </row>
    <row r="414" spans="1:15" s="193" customFormat="1">
      <c r="A414" s="33"/>
      <c r="B414" s="185"/>
      <c r="C414" s="181"/>
      <c r="D414" s="193">
        <v>3</v>
      </c>
      <c r="F414" s="104">
        <v>26360</v>
      </c>
      <c r="G414" s="193">
        <v>17000</v>
      </c>
      <c r="J414" s="193">
        <f>F414*150%</f>
        <v>39540</v>
      </c>
      <c r="N414" s="193">
        <f>F414*200%</f>
        <v>52720</v>
      </c>
    </row>
    <row r="415" spans="1:15" s="193" customFormat="1">
      <c r="A415" s="33"/>
      <c r="B415" s="185"/>
      <c r="C415" s="181"/>
      <c r="D415" s="193">
        <v>4</v>
      </c>
      <c r="F415" s="193">
        <v>18500</v>
      </c>
      <c r="G415" s="193">
        <v>15500</v>
      </c>
    </row>
    <row r="416" spans="1:15" s="193" customFormat="1">
      <c r="A416" s="212">
        <v>99</v>
      </c>
      <c r="B416" s="183"/>
      <c r="C416" s="180"/>
      <c r="D416" s="193">
        <v>2</v>
      </c>
      <c r="G416" s="104">
        <v>26360</v>
      </c>
      <c r="K416" s="193">
        <f>G416*150%</f>
        <v>39540</v>
      </c>
      <c r="O416" s="193">
        <f>G416*200%</f>
        <v>52720</v>
      </c>
    </row>
    <row r="417" spans="1:14" s="193" customFormat="1">
      <c r="A417" s="212">
        <v>98</v>
      </c>
      <c r="B417" s="183"/>
      <c r="C417" s="180"/>
      <c r="D417" s="193">
        <v>2</v>
      </c>
      <c r="G417" s="193">
        <v>18500</v>
      </c>
    </row>
    <row r="418" spans="1:14" s="193" customFormat="1">
      <c r="A418" s="219" t="s">
        <v>197</v>
      </c>
      <c r="B418" s="183"/>
      <c r="C418" s="180"/>
      <c r="D418" s="193">
        <v>3</v>
      </c>
      <c r="F418" s="104">
        <v>26360</v>
      </c>
      <c r="G418" s="193">
        <v>17000</v>
      </c>
      <c r="J418" s="193">
        <f>F418*150%</f>
        <v>39540</v>
      </c>
      <c r="N418" s="193">
        <f>F418*200%</f>
        <v>52720</v>
      </c>
    </row>
    <row r="419" spans="1:14" s="33" customFormat="1">
      <c r="A419" s="180"/>
      <c r="B419" s="183"/>
      <c r="C419" s="180"/>
      <c r="D419" s="33">
        <v>4</v>
      </c>
      <c r="E419" s="33">
        <v>24000</v>
      </c>
      <c r="F419" s="33">
        <v>18500</v>
      </c>
      <c r="G419" s="33">
        <v>16000</v>
      </c>
      <c r="J419" s="193"/>
      <c r="N419" s="193"/>
    </row>
    <row r="420" spans="1:14" s="193" customFormat="1">
      <c r="A420" s="181"/>
      <c r="B420" s="185"/>
      <c r="C420" s="181"/>
    </row>
    <row r="421" spans="1:14" s="33" customFormat="1">
      <c r="A421" s="195" t="s">
        <v>416</v>
      </c>
      <c r="B421" s="70" t="s">
        <v>183</v>
      </c>
      <c r="C421" s="180">
        <v>510100</v>
      </c>
      <c r="E421" s="33">
        <v>20000</v>
      </c>
    </row>
    <row r="422" spans="1:14" s="33" customFormat="1">
      <c r="A422" s="197">
        <v>4</v>
      </c>
      <c r="B422" s="220" t="s">
        <v>184</v>
      </c>
      <c r="C422" s="197">
        <v>510200</v>
      </c>
      <c r="E422" s="33">
        <v>20000</v>
      </c>
    </row>
    <row r="423" spans="1:14" s="33" customFormat="1">
      <c r="A423" s="197">
        <v>5</v>
      </c>
      <c r="B423" s="220" t="s">
        <v>21</v>
      </c>
      <c r="C423" s="197">
        <v>510400</v>
      </c>
      <c r="E423" s="33">
        <v>20000</v>
      </c>
    </row>
    <row r="424" spans="1:14" s="33" customFormat="1">
      <c r="A424" s="197">
        <v>6</v>
      </c>
      <c r="B424" s="220" t="s">
        <v>6</v>
      </c>
      <c r="C424" s="197">
        <v>520100</v>
      </c>
      <c r="E424" s="33">
        <v>20000</v>
      </c>
    </row>
    <row r="425" spans="1:14" s="33" customFormat="1">
      <c r="A425" s="180">
        <v>7</v>
      </c>
      <c r="B425" s="70" t="s">
        <v>185</v>
      </c>
      <c r="C425" s="180">
        <v>520200</v>
      </c>
      <c r="E425" s="33">
        <v>20000</v>
      </c>
    </row>
    <row r="426" spans="1:14" s="33" customFormat="1">
      <c r="A426" s="207">
        <v>7</v>
      </c>
      <c r="B426" s="70" t="s">
        <v>185</v>
      </c>
      <c r="C426" s="207">
        <v>520200</v>
      </c>
      <c r="D426" s="33">
        <v>2</v>
      </c>
      <c r="E426" s="104">
        <v>27000</v>
      </c>
    </row>
    <row r="427" spans="1:14" s="33" customFormat="1">
      <c r="A427" s="207">
        <v>9</v>
      </c>
      <c r="B427" s="70" t="s">
        <v>210</v>
      </c>
      <c r="C427" s="207">
        <v>530200</v>
      </c>
      <c r="E427" s="33">
        <v>25700</v>
      </c>
    </row>
    <row r="428" spans="1:14" s="33" customFormat="1">
      <c r="A428" s="207">
        <v>9</v>
      </c>
      <c r="B428" s="70" t="s">
        <v>210</v>
      </c>
      <c r="C428" s="207">
        <v>530200</v>
      </c>
      <c r="D428" s="33">
        <v>2</v>
      </c>
      <c r="E428" s="104">
        <v>27000</v>
      </c>
    </row>
    <row r="429" spans="1:14" s="33" customFormat="1">
      <c r="A429" s="426">
        <v>11</v>
      </c>
      <c r="B429" s="428" t="s">
        <v>189</v>
      </c>
      <c r="C429" s="426">
        <v>531100</v>
      </c>
      <c r="E429" s="33">
        <v>26700</v>
      </c>
      <c r="I429" s="33">
        <f>E429*150%</f>
        <v>40050</v>
      </c>
    </row>
    <row r="430" spans="1:14" s="33" customFormat="1">
      <c r="A430" s="427"/>
      <c r="B430" s="429"/>
      <c r="C430" s="427"/>
      <c r="D430" s="33">
        <v>2</v>
      </c>
      <c r="E430" s="104">
        <v>26360</v>
      </c>
      <c r="I430" s="33">
        <f>E430*150%</f>
        <v>39540</v>
      </c>
      <c r="M430" s="33">
        <f>E430*200%</f>
        <v>52720</v>
      </c>
    </row>
    <row r="431" spans="1:14" s="33" customFormat="1" ht="15" customHeight="1">
      <c r="A431" s="426">
        <v>12</v>
      </c>
      <c r="B431" s="428" t="s">
        <v>190</v>
      </c>
      <c r="C431" s="426">
        <v>531500</v>
      </c>
      <c r="E431" s="33">
        <v>21700</v>
      </c>
    </row>
    <row r="432" spans="1:14" s="33" customFormat="1" ht="15.75" customHeight="1">
      <c r="A432" s="427"/>
      <c r="B432" s="429"/>
      <c r="C432" s="427"/>
      <c r="D432" s="33">
        <v>2</v>
      </c>
      <c r="E432" s="104">
        <v>26360</v>
      </c>
      <c r="I432" s="33">
        <f>E432*150%</f>
        <v>39540</v>
      </c>
      <c r="M432" s="33">
        <f>E432*200%</f>
        <v>52720</v>
      </c>
    </row>
    <row r="433" spans="1:13" s="33" customFormat="1">
      <c r="A433" s="426">
        <v>13</v>
      </c>
      <c r="B433" s="428" t="s">
        <v>191</v>
      </c>
      <c r="C433" s="426">
        <v>531600</v>
      </c>
      <c r="E433" s="33">
        <v>21700</v>
      </c>
    </row>
    <row r="434" spans="1:13" s="33" customFormat="1">
      <c r="A434" s="427"/>
      <c r="B434" s="429"/>
      <c r="C434" s="427"/>
      <c r="D434" s="33">
        <v>2</v>
      </c>
      <c r="E434" s="104">
        <v>26360</v>
      </c>
      <c r="I434" s="33">
        <f>E434*150%</f>
        <v>39540</v>
      </c>
      <c r="M434" s="33">
        <f>E434*200%</f>
        <v>52720</v>
      </c>
    </row>
    <row r="435" spans="1:13" s="33" customFormat="1">
      <c r="A435" s="426">
        <v>14</v>
      </c>
      <c r="B435" s="428" t="s">
        <v>192</v>
      </c>
      <c r="C435" s="426">
        <v>540200</v>
      </c>
      <c r="E435" s="33">
        <v>21700</v>
      </c>
    </row>
    <row r="436" spans="1:13" s="33" customFormat="1">
      <c r="A436" s="427"/>
      <c r="B436" s="429"/>
      <c r="C436" s="427"/>
      <c r="D436" s="33">
        <v>2</v>
      </c>
      <c r="E436" s="104">
        <v>26360</v>
      </c>
      <c r="I436" s="33">
        <f>E436*150%</f>
        <v>39540</v>
      </c>
      <c r="M436" s="33">
        <f>E436*200%</f>
        <v>52720</v>
      </c>
    </row>
    <row r="437" spans="1:13" s="33" customFormat="1">
      <c r="A437" s="426">
        <v>15</v>
      </c>
      <c r="B437" s="428" t="s">
        <v>334</v>
      </c>
      <c r="C437" s="426">
        <v>550100</v>
      </c>
      <c r="E437" s="33">
        <v>21700</v>
      </c>
    </row>
    <row r="438" spans="1:13" s="33" customFormat="1">
      <c r="A438" s="427"/>
      <c r="B438" s="429"/>
      <c r="C438" s="427"/>
      <c r="D438" s="33">
        <v>2</v>
      </c>
      <c r="E438" s="104">
        <v>26360</v>
      </c>
      <c r="I438" s="33">
        <f>E438*150%</f>
        <v>39540</v>
      </c>
      <c r="M438" s="33">
        <f>E438*200%</f>
        <v>52720</v>
      </c>
    </row>
    <row r="439" spans="1:13" s="33" customFormat="1">
      <c r="A439" s="426">
        <v>16</v>
      </c>
      <c r="B439" s="428" t="s">
        <v>335</v>
      </c>
      <c r="C439" s="426">
        <v>550200</v>
      </c>
      <c r="E439" s="33">
        <v>21700</v>
      </c>
    </row>
    <row r="440" spans="1:13" s="33" customFormat="1">
      <c r="A440" s="427"/>
      <c r="B440" s="429"/>
      <c r="C440" s="427"/>
      <c r="D440" s="33">
        <v>2</v>
      </c>
      <c r="E440" s="104">
        <v>26360</v>
      </c>
      <c r="I440" s="33">
        <f>E440*150%</f>
        <v>39540</v>
      </c>
      <c r="M440" s="33">
        <f>E440*200%</f>
        <v>52720</v>
      </c>
    </row>
    <row r="441" spans="1:13" s="33" customFormat="1">
      <c r="A441" s="426">
        <v>17</v>
      </c>
      <c r="B441" s="428" t="s">
        <v>336</v>
      </c>
      <c r="C441" s="426">
        <v>550300</v>
      </c>
      <c r="E441" s="33">
        <v>21700</v>
      </c>
    </row>
    <row r="442" spans="1:13" s="33" customFormat="1">
      <c r="A442" s="427"/>
      <c r="B442" s="429"/>
      <c r="C442" s="427"/>
      <c r="D442" s="33">
        <v>2</v>
      </c>
      <c r="E442" s="104">
        <v>26360</v>
      </c>
      <c r="I442" s="33">
        <f>E442*150%</f>
        <v>39540</v>
      </c>
      <c r="M442" s="33">
        <f>E442*200%</f>
        <v>52720</v>
      </c>
    </row>
    <row r="443" spans="1:13" s="33" customFormat="1">
      <c r="A443" s="426">
        <v>18</v>
      </c>
      <c r="B443" s="428" t="s">
        <v>337</v>
      </c>
      <c r="C443" s="426">
        <v>550400</v>
      </c>
      <c r="E443" s="33">
        <v>23700</v>
      </c>
    </row>
    <row r="444" spans="1:13" s="33" customFormat="1">
      <c r="A444" s="427"/>
      <c r="B444" s="429"/>
      <c r="C444" s="427"/>
      <c r="D444" s="33">
        <v>2</v>
      </c>
      <c r="E444" s="104">
        <v>26360</v>
      </c>
      <c r="I444" s="33">
        <f>E444*150%</f>
        <v>39540</v>
      </c>
      <c r="M444" s="33">
        <f>E444*200%</f>
        <v>52720</v>
      </c>
    </row>
    <row r="445" spans="1:13" s="33" customFormat="1" ht="17.25" customHeight="1">
      <c r="A445" s="426">
        <v>19</v>
      </c>
      <c r="B445" s="428" t="s">
        <v>338</v>
      </c>
      <c r="C445" s="426">
        <v>550600</v>
      </c>
      <c r="E445" s="33">
        <v>21700</v>
      </c>
    </row>
    <row r="446" spans="1:13" s="33" customFormat="1" ht="15" customHeight="1">
      <c r="A446" s="427"/>
      <c r="B446" s="429"/>
      <c r="C446" s="427"/>
      <c r="D446" s="33">
        <v>2</v>
      </c>
      <c r="E446" s="104">
        <v>26360</v>
      </c>
      <c r="I446" s="33">
        <f>E446*150%</f>
        <v>39540</v>
      </c>
      <c r="M446" s="33">
        <f>E446*200%</f>
        <v>52720</v>
      </c>
    </row>
    <row r="447" spans="1:13" s="33" customFormat="1" ht="14.25" customHeight="1">
      <c r="A447" s="426">
        <v>20</v>
      </c>
      <c r="B447" s="428" t="s">
        <v>339</v>
      </c>
      <c r="C447" s="426">
        <v>550700</v>
      </c>
      <c r="E447" s="33">
        <v>21700</v>
      </c>
    </row>
    <row r="448" spans="1:13" s="33" customFormat="1">
      <c r="A448" s="427"/>
      <c r="B448" s="429"/>
      <c r="C448" s="427"/>
      <c r="D448" s="33">
        <v>2</v>
      </c>
      <c r="E448" s="104">
        <v>26360</v>
      </c>
      <c r="I448" s="33">
        <f>E448*150%</f>
        <v>39540</v>
      </c>
      <c r="M448" s="33">
        <f>E448*200%</f>
        <v>52720</v>
      </c>
    </row>
    <row r="449" spans="1:13" s="33" customFormat="1">
      <c r="A449" s="426">
        <v>21</v>
      </c>
      <c r="B449" s="428" t="s">
        <v>193</v>
      </c>
      <c r="C449" s="426">
        <v>570700</v>
      </c>
      <c r="E449" s="33">
        <v>21700</v>
      </c>
    </row>
    <row r="450" spans="1:13" s="33" customFormat="1">
      <c r="A450" s="427"/>
      <c r="B450" s="429"/>
      <c r="C450" s="427"/>
      <c r="D450" s="33">
        <v>2</v>
      </c>
      <c r="E450" s="104">
        <v>26360</v>
      </c>
      <c r="I450" s="33">
        <f>E450*150%</f>
        <v>39540</v>
      </c>
      <c r="M450" s="33">
        <f>E450*200%</f>
        <v>52720</v>
      </c>
    </row>
    <row r="451" spans="1:13" s="33" customFormat="1">
      <c r="A451" s="426">
        <v>22</v>
      </c>
      <c r="B451" s="428" t="s">
        <v>124</v>
      </c>
      <c r="C451" s="426">
        <v>600200</v>
      </c>
      <c r="E451" s="33">
        <v>23700</v>
      </c>
    </row>
    <row r="452" spans="1:13" s="33" customFormat="1">
      <c r="A452" s="427"/>
      <c r="B452" s="429"/>
      <c r="C452" s="427"/>
      <c r="D452" s="33">
        <v>2</v>
      </c>
      <c r="E452" s="104">
        <v>26360</v>
      </c>
      <c r="I452" s="33">
        <f>E452*150%</f>
        <v>39540</v>
      </c>
      <c r="M452" s="33">
        <f>E452*200%</f>
        <v>52720</v>
      </c>
    </row>
    <row r="453" spans="1:13" s="33" customFormat="1" ht="18" customHeight="1">
      <c r="A453" s="426">
        <v>23</v>
      </c>
      <c r="B453" s="428" t="s">
        <v>341</v>
      </c>
      <c r="C453" s="426">
        <v>640200</v>
      </c>
      <c r="E453" s="33">
        <v>23700</v>
      </c>
    </row>
    <row r="454" spans="1:13" s="33" customFormat="1" ht="19.5" customHeight="1">
      <c r="A454" s="427"/>
      <c r="B454" s="429"/>
      <c r="C454" s="427"/>
      <c r="D454" s="33">
        <v>2</v>
      </c>
      <c r="E454" s="104">
        <v>26360</v>
      </c>
      <c r="I454" s="33">
        <f>E454*150%</f>
        <v>39540</v>
      </c>
      <c r="M454" s="33">
        <f>E454*200%</f>
        <v>52720</v>
      </c>
    </row>
    <row r="455" spans="1:13" s="33" customFormat="1" ht="18.75" customHeight="1">
      <c r="A455" s="285"/>
      <c r="B455" s="286"/>
      <c r="C455" s="285"/>
      <c r="D455" s="33">
        <v>2</v>
      </c>
      <c r="E455" s="104">
        <v>26360</v>
      </c>
      <c r="I455" s="33">
        <f>E455*150%</f>
        <v>39540</v>
      </c>
      <c r="M455" s="33">
        <f>E455*200%</f>
        <v>52720</v>
      </c>
    </row>
    <row r="456" spans="1:13" s="33" customFormat="1" ht="18" customHeight="1">
      <c r="A456" s="426">
        <v>25</v>
      </c>
      <c r="B456" s="428" t="s">
        <v>345</v>
      </c>
      <c r="C456" s="426">
        <v>710200</v>
      </c>
      <c r="E456" s="33">
        <v>21700</v>
      </c>
    </row>
    <row r="457" spans="1:13" s="33" customFormat="1" ht="27.75" customHeight="1">
      <c r="A457" s="427"/>
      <c r="B457" s="429"/>
      <c r="C457" s="427"/>
      <c r="D457" s="33">
        <v>2</v>
      </c>
      <c r="E457" s="104">
        <v>26360</v>
      </c>
      <c r="I457" s="33">
        <f>E457*150%</f>
        <v>39540</v>
      </c>
      <c r="M457" s="33">
        <f>E457*200%</f>
        <v>52720</v>
      </c>
    </row>
    <row r="458" spans="1:13" s="33" customFormat="1" ht="15" customHeight="1">
      <c r="A458" s="426">
        <v>26</v>
      </c>
      <c r="B458" s="428" t="s">
        <v>347</v>
      </c>
      <c r="C458" s="426">
        <v>710300</v>
      </c>
      <c r="E458" s="33">
        <v>21700</v>
      </c>
    </row>
    <row r="459" spans="1:13" s="33" customFormat="1" ht="17.25" customHeight="1">
      <c r="A459" s="427"/>
      <c r="B459" s="429"/>
      <c r="C459" s="427"/>
      <c r="D459" s="33">
        <v>2</v>
      </c>
      <c r="E459" s="104">
        <v>26360</v>
      </c>
      <c r="I459" s="33">
        <f>E459*150%</f>
        <v>39540</v>
      </c>
      <c r="M459" s="33">
        <f>E459*200%</f>
        <v>52720</v>
      </c>
    </row>
    <row r="460" spans="1:13" s="208" customFormat="1" ht="21" customHeight="1">
      <c r="A460" s="436"/>
      <c r="B460" s="434"/>
      <c r="C460" s="204"/>
      <c r="E460" s="208">
        <v>21700</v>
      </c>
    </row>
    <row r="461" spans="1:13" s="208" customFormat="1" ht="18" customHeight="1">
      <c r="A461" s="437"/>
      <c r="B461" s="435"/>
      <c r="C461" s="204"/>
      <c r="D461" s="208">
        <v>2</v>
      </c>
      <c r="E461" s="104">
        <v>26360</v>
      </c>
      <c r="I461" s="208">
        <f>E461*150%</f>
        <v>39540</v>
      </c>
      <c r="M461" s="208">
        <f>E461*200%</f>
        <v>52720</v>
      </c>
    </row>
    <row r="462" spans="1:13" s="39" customFormat="1" ht="60" customHeight="1">
      <c r="A462" s="432"/>
      <c r="B462" s="438"/>
      <c r="C462" s="426"/>
      <c r="E462" s="39">
        <v>21700</v>
      </c>
    </row>
    <row r="463" spans="1:13" s="39" customFormat="1" ht="60" customHeight="1">
      <c r="A463" s="440"/>
      <c r="B463" s="439"/>
      <c r="C463" s="440"/>
      <c r="E463" s="104">
        <v>26360</v>
      </c>
      <c r="I463" s="39">
        <f>E463*150%</f>
        <v>39540</v>
      </c>
      <c r="M463" s="39">
        <f>E463*200%</f>
        <v>52720</v>
      </c>
    </row>
    <row r="464" spans="1:13" s="208" customFormat="1">
      <c r="A464" s="440"/>
      <c r="B464" s="440"/>
      <c r="C464" s="440"/>
      <c r="D464" s="208">
        <v>2</v>
      </c>
      <c r="E464" s="208">
        <v>21700</v>
      </c>
    </row>
    <row r="465" spans="1:15" s="208" customFormat="1">
      <c r="A465" s="440"/>
      <c r="B465" s="440"/>
      <c r="C465" s="440"/>
      <c r="D465" s="208">
        <v>2</v>
      </c>
      <c r="E465" s="104">
        <v>26360</v>
      </c>
      <c r="I465" s="208">
        <f>E465*150%</f>
        <v>39540</v>
      </c>
      <c r="M465" s="208">
        <f>E465*200%</f>
        <v>52720</v>
      </c>
    </row>
    <row r="466" spans="1:15" s="208" customFormat="1">
      <c r="A466" s="427"/>
      <c r="B466" s="441"/>
      <c r="C466" s="427"/>
      <c r="D466" s="208">
        <v>4</v>
      </c>
      <c r="E466" s="104">
        <v>26360</v>
      </c>
      <c r="I466" s="208">
        <f>E466*150%</f>
        <v>39540</v>
      </c>
      <c r="M466" s="208">
        <f>E466*200%</f>
        <v>52720</v>
      </c>
    </row>
    <row r="467" spans="1:15" s="208" customFormat="1">
      <c r="A467" s="442"/>
      <c r="B467" s="447"/>
      <c r="C467" s="442"/>
      <c r="D467" s="208">
        <v>2</v>
      </c>
      <c r="E467" s="104">
        <v>30314</v>
      </c>
      <c r="I467" s="208">
        <f>E467*150%</f>
        <v>45471</v>
      </c>
      <c r="M467" s="208">
        <f>E467*200%</f>
        <v>60628</v>
      </c>
    </row>
    <row r="468" spans="1:15" s="208" customFormat="1">
      <c r="A468" s="442"/>
      <c r="B468" s="447"/>
      <c r="C468" s="442"/>
      <c r="D468" s="208">
        <v>4</v>
      </c>
      <c r="E468" s="104">
        <v>31632</v>
      </c>
      <c r="I468" s="208">
        <f>E468*150%</f>
        <v>47448</v>
      </c>
      <c r="M468" s="208">
        <f>E468*200%</f>
        <v>63264</v>
      </c>
    </row>
    <row r="469" spans="1:15" s="39" customFormat="1">
      <c r="A469" s="432"/>
      <c r="B469" s="444"/>
      <c r="C469" s="432"/>
      <c r="D469" s="39">
        <v>2</v>
      </c>
      <c r="E469" s="104">
        <v>31632</v>
      </c>
      <c r="I469" s="39">
        <f>E469*150%</f>
        <v>47448</v>
      </c>
      <c r="M469" s="39">
        <f>E469*200%</f>
        <v>63264</v>
      </c>
    </row>
    <row r="470" spans="1:15" s="208" customFormat="1">
      <c r="A470" s="432"/>
      <c r="B470" s="444"/>
      <c r="C470" s="432"/>
      <c r="D470" s="208">
        <v>3</v>
      </c>
      <c r="E470" s="208">
        <v>21700</v>
      </c>
    </row>
    <row r="471" spans="1:15" s="208" customFormat="1" ht="12.75" customHeight="1">
      <c r="A471" s="432"/>
      <c r="B471" s="444"/>
      <c r="C471" s="432"/>
      <c r="D471" s="208">
        <v>4</v>
      </c>
      <c r="E471" s="104">
        <v>31632</v>
      </c>
      <c r="I471" s="208">
        <f>E471*150%</f>
        <v>47448</v>
      </c>
      <c r="M471" s="208">
        <f>E471*200%</f>
        <v>63264</v>
      </c>
    </row>
    <row r="472" spans="1:15" s="39" customFormat="1" ht="12.75" customHeight="1">
      <c r="A472" s="436"/>
      <c r="B472" s="434"/>
      <c r="C472" s="436"/>
      <c r="E472" s="39">
        <v>21700</v>
      </c>
    </row>
    <row r="473" spans="1:15" s="33" customFormat="1">
      <c r="A473" s="451"/>
      <c r="B473" s="446"/>
      <c r="C473" s="445"/>
      <c r="E473" s="33">
        <v>20000</v>
      </c>
    </row>
    <row r="474" spans="1:15" s="33" customFormat="1">
      <c r="A474" s="445"/>
      <c r="B474" s="449"/>
      <c r="C474" s="432"/>
      <c r="D474" s="33">
        <v>2</v>
      </c>
      <c r="E474" s="38" t="s">
        <v>78</v>
      </c>
      <c r="G474" s="104">
        <v>20000</v>
      </c>
      <c r="I474" s="38" t="s">
        <v>78</v>
      </c>
      <c r="K474" s="33">
        <f>G474*150%</f>
        <v>30000</v>
      </c>
      <c r="M474" s="38" t="s">
        <v>78</v>
      </c>
      <c r="O474" s="33">
        <f>G474*200%</f>
        <v>40000</v>
      </c>
    </row>
    <row r="475" spans="1:15" s="33" customFormat="1">
      <c r="A475" s="445"/>
      <c r="B475" s="450"/>
      <c r="C475" s="445"/>
      <c r="D475" s="33">
        <v>5</v>
      </c>
      <c r="E475" s="33">
        <v>15600</v>
      </c>
      <c r="G475" s="33">
        <v>13600</v>
      </c>
    </row>
    <row r="476" spans="1:15" s="39" customFormat="1">
      <c r="A476" s="445"/>
      <c r="B476" s="446"/>
      <c r="C476" s="445"/>
      <c r="D476" s="39">
        <v>2</v>
      </c>
      <c r="E476" s="39">
        <v>20400</v>
      </c>
    </row>
    <row r="477" spans="1:15" s="193" customFormat="1">
      <c r="A477" s="442"/>
      <c r="B477" s="447"/>
      <c r="C477" s="442"/>
      <c r="D477" s="193">
        <v>3</v>
      </c>
      <c r="E477" s="104">
        <v>29000</v>
      </c>
      <c r="I477" s="193">
        <f>E477*150%</f>
        <v>43500</v>
      </c>
      <c r="M477" s="193">
        <f>E477*200%</f>
        <v>58000</v>
      </c>
    </row>
    <row r="478" spans="1:15" s="193" customFormat="1">
      <c r="A478" s="442"/>
      <c r="B478" s="447"/>
      <c r="C478" s="442"/>
      <c r="D478" s="193">
        <v>2</v>
      </c>
      <c r="E478" s="193">
        <v>27700</v>
      </c>
    </row>
    <row r="479" spans="1:15" s="193" customFormat="1">
      <c r="A479" s="442"/>
      <c r="B479" s="447"/>
      <c r="C479" s="448"/>
      <c r="D479" s="193">
        <v>3</v>
      </c>
      <c r="E479" s="193">
        <v>25400</v>
      </c>
    </row>
    <row r="480" spans="1:15" s="39" customFormat="1">
      <c r="A480" s="432"/>
      <c r="B480" s="444"/>
      <c r="C480" s="432"/>
      <c r="D480" s="39">
        <v>4</v>
      </c>
      <c r="E480" s="39">
        <v>23000</v>
      </c>
    </row>
    <row r="481" spans="1:13" s="193" customFormat="1">
      <c r="A481" s="432"/>
      <c r="B481" s="444"/>
      <c r="C481" s="432"/>
      <c r="D481" s="193">
        <v>3</v>
      </c>
      <c r="E481" s="104">
        <v>25000</v>
      </c>
    </row>
    <row r="482" spans="1:13" s="193" customFormat="1">
      <c r="A482" s="432"/>
      <c r="B482" s="444"/>
      <c r="C482" s="432"/>
      <c r="D482" s="193">
        <v>2</v>
      </c>
      <c r="E482" s="193">
        <v>24200</v>
      </c>
    </row>
    <row r="483" spans="1:13" s="193" customFormat="1">
      <c r="A483" s="432"/>
      <c r="B483" s="444"/>
      <c r="C483" s="432"/>
      <c r="D483" s="193">
        <v>3</v>
      </c>
      <c r="E483" s="193">
        <v>21800</v>
      </c>
    </row>
    <row r="484" spans="1:13" s="39" customFormat="1">
      <c r="A484" s="436"/>
      <c r="B484" s="434"/>
      <c r="C484" s="436"/>
      <c r="D484" s="39">
        <v>4</v>
      </c>
      <c r="E484" s="39">
        <v>19300</v>
      </c>
    </row>
    <row r="485" spans="1:13" s="193" customFormat="1">
      <c r="A485" s="442"/>
      <c r="B485" s="447"/>
      <c r="C485" s="442"/>
      <c r="D485" s="193">
        <v>3</v>
      </c>
      <c r="E485" s="104">
        <v>29000</v>
      </c>
      <c r="I485" s="193">
        <f>E485*150%</f>
        <v>43500</v>
      </c>
      <c r="M485" s="193">
        <f>E485*200%</f>
        <v>58000</v>
      </c>
    </row>
    <row r="486" spans="1:13" s="193" customFormat="1">
      <c r="A486" s="442"/>
      <c r="B486" s="447"/>
      <c r="C486" s="442"/>
      <c r="D486" s="193">
        <v>2</v>
      </c>
      <c r="E486" s="193">
        <v>27700</v>
      </c>
    </row>
    <row r="487" spans="1:13" s="193" customFormat="1">
      <c r="A487" s="442"/>
      <c r="B487" s="447"/>
      <c r="C487" s="442"/>
      <c r="D487" s="193">
        <v>3</v>
      </c>
      <c r="E487" s="193">
        <v>23000</v>
      </c>
    </row>
    <row r="488" spans="1:13" s="193" customFormat="1">
      <c r="A488" s="33"/>
      <c r="B488" s="185"/>
      <c r="C488" s="181"/>
      <c r="D488" s="193">
        <v>4</v>
      </c>
      <c r="E488" s="193">
        <v>20200</v>
      </c>
    </row>
    <row r="489" spans="1:13" s="39" customFormat="1">
      <c r="A489" s="432"/>
      <c r="B489" s="444"/>
      <c r="C489" s="432"/>
      <c r="D489" s="39">
        <v>3</v>
      </c>
      <c r="E489" s="104">
        <v>25000</v>
      </c>
    </row>
    <row r="490" spans="1:13" s="39" customFormat="1">
      <c r="A490" s="432"/>
      <c r="B490" s="444"/>
      <c r="C490" s="432"/>
      <c r="D490" s="39">
        <v>2</v>
      </c>
      <c r="E490" s="39">
        <v>23200</v>
      </c>
    </row>
    <row r="491" spans="1:13" s="193" customFormat="1">
      <c r="A491" s="432"/>
      <c r="B491" s="444"/>
      <c r="C491" s="432"/>
      <c r="D491" s="193">
        <v>3</v>
      </c>
      <c r="E491" s="193">
        <v>21800</v>
      </c>
    </row>
    <row r="492" spans="1:13" s="193" customFormat="1">
      <c r="A492" s="432"/>
      <c r="B492" s="444"/>
      <c r="C492" s="432"/>
      <c r="D492" s="193">
        <v>4</v>
      </c>
      <c r="E492" s="193">
        <v>20200</v>
      </c>
    </row>
    <row r="493" spans="1:13" s="39" customFormat="1">
      <c r="A493" s="436"/>
      <c r="B493" s="434"/>
      <c r="C493" s="436"/>
      <c r="D493" s="39">
        <v>3</v>
      </c>
      <c r="E493" s="104">
        <v>21000</v>
      </c>
    </row>
    <row r="494" spans="1:13" s="39" customFormat="1">
      <c r="A494" s="445"/>
      <c r="B494" s="446"/>
      <c r="C494" s="445"/>
      <c r="D494" s="39">
        <v>2</v>
      </c>
      <c r="E494" s="39">
        <v>20400</v>
      </c>
    </row>
    <row r="495" spans="1:13" s="193" customFormat="1">
      <c r="A495" s="442"/>
      <c r="B495" s="447"/>
      <c r="C495" s="442"/>
      <c r="D495" s="193">
        <v>3</v>
      </c>
      <c r="E495" s="193">
        <v>19000</v>
      </c>
    </row>
    <row r="496" spans="1:13" s="193" customFormat="1">
      <c r="A496" s="442"/>
      <c r="B496" s="447"/>
      <c r="C496" s="442"/>
      <c r="D496" s="193">
        <v>4</v>
      </c>
      <c r="E496" s="193">
        <v>19000</v>
      </c>
    </row>
    <row r="497" spans="1:16" s="39" customFormat="1">
      <c r="A497" s="432"/>
      <c r="B497" s="444"/>
      <c r="C497" s="432"/>
      <c r="D497" s="39">
        <v>2</v>
      </c>
      <c r="E497" s="104">
        <v>29000</v>
      </c>
      <c r="H497" s="278"/>
      <c r="I497" s="39">
        <f>E497*150%</f>
        <v>43500</v>
      </c>
      <c r="L497" s="278"/>
      <c r="M497" s="39">
        <f>E497*200%</f>
        <v>58000</v>
      </c>
      <c r="P497" s="278"/>
    </row>
    <row r="498" spans="1:16" s="39" customFormat="1">
      <c r="A498" s="432"/>
      <c r="B498" s="444"/>
      <c r="C498" s="432"/>
      <c r="D498" s="39">
        <v>2</v>
      </c>
      <c r="E498" s="39">
        <v>27700</v>
      </c>
      <c r="H498" s="278"/>
      <c r="L498" s="278"/>
      <c r="P498" s="278"/>
    </row>
    <row r="499" spans="1:16" s="193" customFormat="1">
      <c r="A499" s="432"/>
      <c r="B499" s="444"/>
      <c r="C499" s="432"/>
      <c r="D499" s="193">
        <v>3</v>
      </c>
      <c r="E499" s="193">
        <v>23000</v>
      </c>
      <c r="H499" s="278"/>
      <c r="L499" s="278"/>
      <c r="P499" s="278"/>
    </row>
    <row r="500" spans="1:16" s="193" customFormat="1">
      <c r="A500" s="432"/>
      <c r="B500" s="444"/>
      <c r="C500" s="432"/>
      <c r="D500" s="193">
        <v>4</v>
      </c>
      <c r="E500" s="193">
        <v>20200</v>
      </c>
      <c r="H500" s="278"/>
      <c r="L500" s="278"/>
      <c r="P500" s="278"/>
    </row>
    <row r="501" spans="1:16" s="39" customFormat="1">
      <c r="A501" s="452"/>
      <c r="B501" s="446"/>
      <c r="C501" s="452"/>
      <c r="D501" s="39">
        <v>2</v>
      </c>
      <c r="E501" s="39">
        <v>17100</v>
      </c>
    </row>
    <row r="502" spans="1:16" s="193" customFormat="1">
      <c r="A502" s="453"/>
      <c r="B502" s="447"/>
      <c r="C502" s="453"/>
      <c r="D502" s="193">
        <v>3</v>
      </c>
      <c r="E502" s="104">
        <v>28000</v>
      </c>
      <c r="I502" s="193">
        <f>E502*150%</f>
        <v>42000</v>
      </c>
      <c r="M502" s="193">
        <f>E502*200%</f>
        <v>56000</v>
      </c>
    </row>
    <row r="503" spans="1:16" s="193" customFormat="1">
      <c r="A503" s="453"/>
      <c r="B503" s="447"/>
      <c r="C503" s="453"/>
      <c r="D503" s="193">
        <v>2</v>
      </c>
      <c r="E503" s="193">
        <v>26700</v>
      </c>
    </row>
    <row r="504" spans="1:16" s="193" customFormat="1">
      <c r="A504" s="453"/>
      <c r="B504" s="447"/>
      <c r="C504" s="448"/>
      <c r="D504" s="193">
        <v>3</v>
      </c>
      <c r="E504" s="193">
        <v>24200</v>
      </c>
    </row>
    <row r="505" spans="1:16" s="39" customFormat="1">
      <c r="A505" s="432"/>
      <c r="B505" s="444"/>
      <c r="C505" s="432"/>
      <c r="D505" s="39">
        <v>4</v>
      </c>
      <c r="E505" s="39">
        <v>22100</v>
      </c>
    </row>
    <row r="506" spans="1:16" s="193" customFormat="1">
      <c r="A506" s="432"/>
      <c r="B506" s="444"/>
      <c r="C506" s="432"/>
      <c r="D506" s="193">
        <v>3</v>
      </c>
      <c r="E506" s="104">
        <v>24000</v>
      </c>
    </row>
    <row r="507" spans="1:16" s="193" customFormat="1">
      <c r="A507" s="432"/>
      <c r="B507" s="444"/>
      <c r="C507" s="432"/>
      <c r="D507" s="193">
        <v>2</v>
      </c>
      <c r="E507" s="193">
        <v>23200</v>
      </c>
    </row>
    <row r="508" spans="1:16" s="193" customFormat="1">
      <c r="A508" s="432"/>
      <c r="B508" s="444"/>
      <c r="C508" s="432"/>
      <c r="D508" s="193">
        <v>3</v>
      </c>
      <c r="E508" s="193">
        <v>20400</v>
      </c>
    </row>
    <row r="509" spans="1:16" s="193" customFormat="1">
      <c r="A509" s="33"/>
      <c r="B509" s="185"/>
      <c r="C509" s="181"/>
      <c r="D509" s="193">
        <v>4</v>
      </c>
      <c r="E509" s="193">
        <v>18400</v>
      </c>
    </row>
    <row r="510" spans="1:16" s="39" customFormat="1">
      <c r="A510" s="432"/>
      <c r="B510" s="444"/>
      <c r="C510" s="432"/>
      <c r="D510" s="39">
        <v>3</v>
      </c>
      <c r="E510" s="104">
        <v>28000</v>
      </c>
      <c r="I510" s="39">
        <f>E510*150%</f>
        <v>42000</v>
      </c>
      <c r="M510" s="39">
        <f>E510*200%</f>
        <v>56000</v>
      </c>
    </row>
    <row r="511" spans="1:16" s="39" customFormat="1">
      <c r="A511" s="432"/>
      <c r="B511" s="444"/>
      <c r="C511" s="432"/>
      <c r="D511" s="39">
        <v>2</v>
      </c>
      <c r="E511" s="39">
        <v>26000</v>
      </c>
    </row>
    <row r="512" spans="1:16" s="193" customFormat="1">
      <c r="A512" s="432"/>
      <c r="B512" s="444"/>
      <c r="C512" s="432"/>
      <c r="D512" s="193">
        <v>3</v>
      </c>
      <c r="E512" s="193">
        <v>22900</v>
      </c>
    </row>
    <row r="513" spans="1:13" s="39" customFormat="1">
      <c r="A513" s="436"/>
      <c r="B513" s="434"/>
      <c r="C513" s="436"/>
      <c r="D513" s="39">
        <v>4</v>
      </c>
      <c r="E513" s="39">
        <v>18500</v>
      </c>
    </row>
    <row r="514" spans="1:13" s="193" customFormat="1">
      <c r="A514" s="442"/>
      <c r="B514" s="447"/>
      <c r="C514" s="442"/>
      <c r="D514" s="193">
        <v>3</v>
      </c>
      <c r="E514" s="104">
        <v>20000</v>
      </c>
    </row>
    <row r="515" spans="1:13" s="193" customFormat="1">
      <c r="A515" s="442"/>
      <c r="B515" s="447"/>
      <c r="C515" s="442"/>
      <c r="D515" s="193">
        <v>2</v>
      </c>
      <c r="E515" s="193">
        <v>19400</v>
      </c>
    </row>
    <row r="516" spans="1:13" s="193" customFormat="1">
      <c r="A516" s="442"/>
      <c r="B516" s="447"/>
      <c r="C516" s="442"/>
      <c r="D516" s="193">
        <v>3</v>
      </c>
      <c r="E516" s="193">
        <v>18300</v>
      </c>
    </row>
    <row r="517" spans="1:13" s="193" customFormat="1">
      <c r="A517" s="180"/>
      <c r="B517" s="183"/>
      <c r="C517" s="180"/>
      <c r="D517" s="193">
        <v>4</v>
      </c>
      <c r="E517" s="193">
        <v>18300</v>
      </c>
    </row>
    <row r="518" spans="1:13" s="193" customFormat="1">
      <c r="A518" s="184"/>
      <c r="B518" s="176"/>
      <c r="C518" s="184"/>
      <c r="D518" s="193">
        <v>2</v>
      </c>
      <c r="E518" s="104">
        <v>28000</v>
      </c>
      <c r="I518" s="193">
        <f>E518*150%</f>
        <v>42000</v>
      </c>
      <c r="M518" s="193">
        <f>E518*200%</f>
        <v>56000</v>
      </c>
    </row>
    <row r="519" spans="1:13" s="193" customFormat="1">
      <c r="A519" s="184"/>
      <c r="B519" s="176"/>
      <c r="C519" s="184"/>
      <c r="D519" s="193">
        <v>2</v>
      </c>
      <c r="E519" s="193">
        <v>26700</v>
      </c>
    </row>
    <row r="520" spans="1:13" s="39" customFormat="1">
      <c r="A520" s="436"/>
      <c r="B520" s="434"/>
      <c r="C520" s="436"/>
      <c r="D520" s="39">
        <v>3</v>
      </c>
      <c r="E520" s="39">
        <v>23600</v>
      </c>
    </row>
    <row r="521" spans="1:13" s="193" customFormat="1">
      <c r="A521" s="442"/>
      <c r="B521" s="447"/>
      <c r="C521" s="442"/>
      <c r="D521" s="193">
        <v>4</v>
      </c>
      <c r="E521" s="193">
        <v>19000</v>
      </c>
    </row>
    <row r="522" spans="1:13" s="193" customFormat="1">
      <c r="A522" s="181"/>
      <c r="B522" s="185"/>
      <c r="C522" s="181"/>
      <c r="D522" s="193">
        <v>2</v>
      </c>
      <c r="E522" s="193">
        <v>16200</v>
      </c>
    </row>
    <row r="523" spans="1:13" s="39" customFormat="1">
      <c r="A523" s="432"/>
      <c r="B523" s="444"/>
      <c r="C523" s="432"/>
      <c r="D523" s="39">
        <v>3</v>
      </c>
      <c r="E523" s="104">
        <v>18000</v>
      </c>
    </row>
    <row r="524" spans="1:13" s="39" customFormat="1">
      <c r="A524" s="432"/>
      <c r="B524" s="444"/>
      <c r="C524" s="432"/>
      <c r="D524" s="39">
        <v>2</v>
      </c>
      <c r="E524" s="39">
        <v>18500</v>
      </c>
    </row>
    <row r="525" spans="1:13" s="193" customFormat="1">
      <c r="A525" s="432"/>
      <c r="B525" s="444"/>
      <c r="C525" s="432"/>
      <c r="D525" s="193">
        <v>3</v>
      </c>
      <c r="E525" s="193">
        <v>18100</v>
      </c>
    </row>
    <row r="526" spans="1:13" s="39" customFormat="1">
      <c r="A526" s="436"/>
      <c r="B526" s="434"/>
      <c r="C526" s="436"/>
      <c r="D526" s="39">
        <v>3</v>
      </c>
      <c r="E526" s="104">
        <v>18000</v>
      </c>
    </row>
    <row r="527" spans="1:13" s="39" customFormat="1">
      <c r="A527" s="445"/>
      <c r="B527" s="446"/>
      <c r="C527" s="445"/>
      <c r="D527" s="39">
        <v>2</v>
      </c>
      <c r="E527" s="39">
        <v>18500</v>
      </c>
    </row>
    <row r="528" spans="1:13" s="193" customFormat="1">
      <c r="A528" s="445"/>
      <c r="B528" s="446"/>
      <c r="C528" s="445"/>
      <c r="D528" s="193">
        <v>3</v>
      </c>
      <c r="E528" s="193">
        <v>18100</v>
      </c>
    </row>
    <row r="529" spans="1:13" s="193" customFormat="1">
      <c r="A529" s="33"/>
      <c r="B529" s="185"/>
      <c r="C529" s="181"/>
      <c r="D529" s="193">
        <v>3</v>
      </c>
      <c r="E529" s="104">
        <v>18000</v>
      </c>
    </row>
    <row r="530" spans="1:13" s="193" customFormat="1">
      <c r="A530" s="33"/>
      <c r="B530" s="185"/>
      <c r="C530" s="181"/>
      <c r="D530" s="193">
        <v>2</v>
      </c>
      <c r="E530" s="193">
        <v>18500</v>
      </c>
    </row>
    <row r="531" spans="1:13" s="39" customFormat="1">
      <c r="A531" s="432"/>
      <c r="B531" s="444"/>
      <c r="C531" s="432"/>
      <c r="D531" s="39">
        <v>3</v>
      </c>
      <c r="E531" s="39">
        <v>18100</v>
      </c>
    </row>
    <row r="532" spans="1:13" s="193" customFormat="1">
      <c r="A532" s="432"/>
      <c r="B532" s="444"/>
      <c r="C532" s="432"/>
      <c r="D532" s="193">
        <v>4</v>
      </c>
      <c r="E532" s="193">
        <v>16000</v>
      </c>
    </row>
    <row r="533" spans="1:13" s="193" customFormat="1">
      <c r="A533" s="432"/>
      <c r="B533" s="444"/>
      <c r="C533" s="432"/>
      <c r="D533" s="193">
        <v>3</v>
      </c>
      <c r="E533" s="104">
        <v>20000</v>
      </c>
      <c r="I533" s="193">
        <f>E533*150%</f>
        <v>30000</v>
      </c>
      <c r="M533" s="193">
        <f>E533*200%</f>
        <v>40000</v>
      </c>
    </row>
    <row r="534" spans="1:13" s="193" customFormat="1">
      <c r="A534" s="432"/>
      <c r="B534" s="444"/>
      <c r="C534" s="432"/>
      <c r="D534" s="193">
        <v>2</v>
      </c>
      <c r="E534" s="193">
        <v>21700</v>
      </c>
    </row>
    <row r="535" spans="1:13" s="193" customFormat="1">
      <c r="A535" s="432"/>
      <c r="B535" s="444"/>
      <c r="C535" s="432"/>
      <c r="D535" s="193">
        <v>3</v>
      </c>
      <c r="E535" s="193">
        <v>18100</v>
      </c>
    </row>
    <row r="536" spans="1:13" s="193" customFormat="1">
      <c r="A536" s="442"/>
      <c r="B536" s="447"/>
      <c r="C536" s="442"/>
      <c r="D536" s="193">
        <v>3</v>
      </c>
      <c r="E536" s="104">
        <v>20000</v>
      </c>
      <c r="I536" s="193">
        <f>E536*150%</f>
        <v>30000</v>
      </c>
      <c r="M536" s="193">
        <f>E536*200%</f>
        <v>40000</v>
      </c>
    </row>
    <row r="537" spans="1:13" s="193" customFormat="1">
      <c r="A537" s="442"/>
      <c r="B537" s="447"/>
      <c r="C537" s="442"/>
      <c r="D537" s="193">
        <v>2</v>
      </c>
      <c r="E537" s="193">
        <v>21700</v>
      </c>
    </row>
    <row r="538" spans="1:13" s="193" customFormat="1">
      <c r="A538" s="442"/>
      <c r="B538" s="447"/>
      <c r="C538" s="442"/>
      <c r="D538" s="193">
        <v>3</v>
      </c>
      <c r="E538" s="193">
        <v>18100</v>
      </c>
    </row>
    <row r="539" spans="1:13" s="193" customFormat="1" ht="14.25" customHeight="1">
      <c r="A539" s="191"/>
      <c r="B539" s="177"/>
      <c r="C539" s="191"/>
      <c r="D539" s="193">
        <v>2</v>
      </c>
      <c r="E539" s="104">
        <v>20000</v>
      </c>
      <c r="I539" s="193">
        <f>E539*150%</f>
        <v>30000</v>
      </c>
      <c r="M539" s="193">
        <f>E539*200%</f>
        <v>40000</v>
      </c>
    </row>
    <row r="540" spans="1:13" s="193" customFormat="1" ht="14.25" customHeight="1">
      <c r="A540" s="191"/>
      <c r="B540" s="177"/>
      <c r="C540" s="191"/>
      <c r="D540" s="193">
        <v>2</v>
      </c>
      <c r="E540" s="193">
        <v>21700</v>
      </c>
    </row>
    <row r="541" spans="1:13" s="39" customFormat="1">
      <c r="A541" s="432">
        <v>19</v>
      </c>
      <c r="B541" s="438"/>
      <c r="C541" s="432"/>
      <c r="D541" s="39">
        <v>3</v>
      </c>
      <c r="E541" s="39">
        <v>18100</v>
      </c>
    </row>
    <row r="542" spans="1:13" s="193" customFormat="1" ht="15" customHeight="1">
      <c r="A542" s="432"/>
      <c r="B542" s="444"/>
      <c r="C542" s="432"/>
      <c r="D542" s="193">
        <v>2</v>
      </c>
      <c r="E542" s="104">
        <v>16000</v>
      </c>
    </row>
    <row r="543" spans="1:13" s="193" customFormat="1" ht="15" customHeight="1">
      <c r="A543" s="432"/>
      <c r="B543" s="444"/>
      <c r="C543" s="432"/>
      <c r="D543" s="193">
        <v>2</v>
      </c>
      <c r="E543" s="193">
        <v>16500</v>
      </c>
    </row>
    <row r="544" spans="1:13" s="193" customFormat="1" ht="13.5" customHeight="1">
      <c r="A544" s="432"/>
      <c r="B544" s="449"/>
      <c r="C544" s="433"/>
      <c r="D544" s="193">
        <v>3</v>
      </c>
      <c r="E544" s="193">
        <v>16500</v>
      </c>
    </row>
    <row r="545" spans="1:13" s="193" customFormat="1">
      <c r="A545" s="432"/>
      <c r="B545" s="441"/>
      <c r="C545" s="432"/>
      <c r="D545" s="193">
        <v>4</v>
      </c>
      <c r="E545" s="193">
        <v>11700</v>
      </c>
    </row>
    <row r="546" spans="1:13" s="193" customFormat="1" ht="11.25" customHeight="1">
      <c r="A546" s="31">
        <v>19</v>
      </c>
      <c r="B546" s="185"/>
      <c r="C546" s="181"/>
      <c r="E546" s="104">
        <v>14000</v>
      </c>
    </row>
    <row r="547" spans="1:13" s="193" customFormat="1" ht="12.75" customHeight="1">
      <c r="A547" s="31">
        <v>19</v>
      </c>
      <c r="B547" s="185"/>
      <c r="C547" s="181"/>
      <c r="D547" s="193">
        <v>2</v>
      </c>
      <c r="E547" s="193">
        <v>12800</v>
      </c>
    </row>
    <row r="548" spans="1:13" s="39" customFormat="1" ht="12" customHeight="1">
      <c r="A548" s="180"/>
      <c r="B548" s="188" t="s">
        <v>195</v>
      </c>
      <c r="C548" s="180"/>
      <c r="D548" s="39">
        <v>3</v>
      </c>
      <c r="E548" s="39">
        <v>12400</v>
      </c>
    </row>
    <row r="549" spans="1:13" s="193" customFormat="1">
      <c r="A549" s="33">
        <v>20</v>
      </c>
      <c r="B549" s="185"/>
      <c r="C549" s="181"/>
      <c r="E549" s="104">
        <v>15000</v>
      </c>
      <c r="I549" s="193">
        <f>E549*150%</f>
        <v>22500</v>
      </c>
      <c r="M549" s="193">
        <f>E549*200%</f>
        <v>30000</v>
      </c>
    </row>
    <row r="550" spans="1:13" s="193" customFormat="1">
      <c r="A550" s="33">
        <v>20</v>
      </c>
      <c r="B550" s="185"/>
      <c r="C550" s="181"/>
      <c r="D550" s="193">
        <v>2</v>
      </c>
      <c r="E550" s="193">
        <v>12800</v>
      </c>
    </row>
    <row r="551" spans="1:13" s="193" customFormat="1" ht="30.75" customHeight="1">
      <c r="A551" s="33">
        <v>21</v>
      </c>
      <c r="B551" s="185"/>
      <c r="C551" s="187">
        <v>50704</v>
      </c>
      <c r="D551" s="193">
        <v>3</v>
      </c>
      <c r="E551" s="193">
        <v>12400</v>
      </c>
    </row>
    <row r="552" spans="1:13" s="193" customFormat="1">
      <c r="A552" s="33">
        <v>21</v>
      </c>
      <c r="B552" s="198" t="s">
        <v>236</v>
      </c>
      <c r="C552" s="187">
        <v>50709</v>
      </c>
      <c r="D552" s="193">
        <v>3</v>
      </c>
      <c r="E552" s="104">
        <v>16000</v>
      </c>
    </row>
    <row r="553" spans="1:13" s="193" customFormat="1">
      <c r="A553" s="33">
        <v>21</v>
      </c>
      <c r="B553" s="198" t="s">
        <v>236</v>
      </c>
      <c r="C553" s="187">
        <v>50709</v>
      </c>
      <c r="D553" s="193">
        <v>2</v>
      </c>
      <c r="E553" s="193">
        <v>14600</v>
      </c>
    </row>
    <row r="554" spans="1:13" s="193" customFormat="1">
      <c r="A554" s="33"/>
      <c r="B554" s="185"/>
      <c r="C554" s="181"/>
      <c r="D554" s="193">
        <v>3</v>
      </c>
      <c r="E554" s="193">
        <v>13000</v>
      </c>
    </row>
    <row r="555" spans="1:13" s="193" customFormat="1">
      <c r="A555" s="443" t="s">
        <v>252</v>
      </c>
      <c r="B555" s="442"/>
      <c r="C555" s="442"/>
    </row>
    <row r="556" spans="1:13" s="193" customFormat="1">
      <c r="A556" s="443"/>
      <c r="B556" s="442"/>
      <c r="C556" s="442"/>
      <c r="D556" s="193">
        <v>2</v>
      </c>
      <c r="E556" s="104">
        <v>17000</v>
      </c>
    </row>
    <row r="557" spans="1:13" s="193" customFormat="1">
      <c r="A557" s="182"/>
      <c r="B557" s="181"/>
      <c r="C557" s="181"/>
      <c r="D557" s="193">
        <v>2</v>
      </c>
      <c r="E557" s="193">
        <v>16500</v>
      </c>
    </row>
    <row r="558" spans="1:13" s="193" customFormat="1" ht="30.75" customHeight="1">
      <c r="A558" s="33">
        <v>23</v>
      </c>
      <c r="B558" s="198" t="s">
        <v>253</v>
      </c>
      <c r="C558" s="187">
        <v>0</v>
      </c>
      <c r="D558" s="193">
        <v>3</v>
      </c>
      <c r="E558" s="193">
        <v>13300</v>
      </c>
      <c r="I558" s="21" t="s">
        <v>78</v>
      </c>
      <c r="M558" s="21" t="s">
        <v>78</v>
      </c>
    </row>
    <row r="559" spans="1:13" s="193" customFormat="1">
      <c r="A559" s="33"/>
      <c r="B559" s="198" t="s">
        <v>236</v>
      </c>
      <c r="C559" s="187"/>
      <c r="D559" s="193">
        <v>4</v>
      </c>
      <c r="E559" s="193">
        <v>12700</v>
      </c>
      <c r="I559" s="21" t="s">
        <v>78</v>
      </c>
      <c r="M559" s="21" t="s">
        <v>78</v>
      </c>
    </row>
    <row r="560" spans="1:13" s="193" customFormat="1">
      <c r="A560" s="33"/>
      <c r="B560" s="185"/>
      <c r="C560" s="181"/>
      <c r="D560" s="21" t="s">
        <v>256</v>
      </c>
      <c r="E560" s="193">
        <v>18000</v>
      </c>
      <c r="I560" s="21" t="s">
        <v>78</v>
      </c>
      <c r="M560" s="21" t="s">
        <v>78</v>
      </c>
    </row>
    <row r="561" spans="1:13" s="193" customFormat="1">
      <c r="A561" s="432">
        <v>23</v>
      </c>
      <c r="B561" s="432"/>
      <c r="C561" s="433">
        <v>70602</v>
      </c>
      <c r="E561" s="104">
        <v>15000</v>
      </c>
      <c r="F561" s="193">
        <v>1000</v>
      </c>
      <c r="I561" s="193">
        <f>E561*150%</f>
        <v>22500</v>
      </c>
      <c r="M561" s="193">
        <f>E561*200%</f>
        <v>30000</v>
      </c>
    </row>
    <row r="562" spans="1:13" s="193" customFormat="1">
      <c r="A562" s="432"/>
      <c r="B562" s="432"/>
      <c r="C562" s="433"/>
      <c r="D562" s="193">
        <v>2</v>
      </c>
      <c r="E562" s="193">
        <v>15100</v>
      </c>
      <c r="F562" s="193">
        <v>1000</v>
      </c>
    </row>
    <row r="563" spans="1:13" s="193" customFormat="1">
      <c r="A563" s="432"/>
      <c r="B563" s="432"/>
      <c r="C563" s="433"/>
      <c r="D563" s="193">
        <v>3</v>
      </c>
      <c r="E563" s="193">
        <v>15500</v>
      </c>
    </row>
    <row r="564" spans="1:13" s="193" customFormat="1" ht="15.75" customHeight="1">
      <c r="A564" s="426">
        <v>24</v>
      </c>
      <c r="B564" s="430" t="s">
        <v>363</v>
      </c>
      <c r="C564" s="430">
        <v>140212</v>
      </c>
      <c r="D564" s="193">
        <v>1</v>
      </c>
      <c r="E564" s="104">
        <v>15000</v>
      </c>
      <c r="I564" s="193">
        <f>E564*150%</f>
        <v>22500</v>
      </c>
      <c r="M564" s="193">
        <f>E564*200%</f>
        <v>30000</v>
      </c>
    </row>
    <row r="565" spans="1:13" s="193" customFormat="1" ht="15" customHeight="1">
      <c r="A565" s="427"/>
      <c r="B565" s="431"/>
      <c r="C565" s="431"/>
      <c r="D565" s="193">
        <v>2</v>
      </c>
      <c r="E565" s="193">
        <v>15100</v>
      </c>
    </row>
    <row r="566" spans="1:13" s="193" customFormat="1" ht="20.25" customHeight="1">
      <c r="A566" s="426">
        <v>25</v>
      </c>
      <c r="B566" s="428" t="s">
        <v>365</v>
      </c>
      <c r="C566" s="430">
        <v>190604</v>
      </c>
      <c r="D566" s="193">
        <v>1</v>
      </c>
      <c r="E566" s="104">
        <v>15000</v>
      </c>
      <c r="I566" s="193">
        <f>E566*150%</f>
        <v>22500</v>
      </c>
      <c r="M566" s="193">
        <f>E566*200%</f>
        <v>30000</v>
      </c>
    </row>
    <row r="567" spans="1:13" s="193" customFormat="1" ht="18" customHeight="1">
      <c r="A567" s="427"/>
      <c r="B567" s="429"/>
      <c r="C567" s="431"/>
      <c r="D567" s="193">
        <v>2</v>
      </c>
      <c r="E567" s="193">
        <v>15100</v>
      </c>
    </row>
    <row r="568" spans="1:13" s="193" customFormat="1" ht="16.5" customHeight="1">
      <c r="A568" s="426">
        <v>26</v>
      </c>
      <c r="B568" s="428" t="s">
        <v>367</v>
      </c>
      <c r="C568" s="430">
        <v>210308</v>
      </c>
      <c r="D568" s="193">
        <v>1</v>
      </c>
      <c r="E568" s="104">
        <v>15000</v>
      </c>
      <c r="I568" s="193">
        <f>E568*150%</f>
        <v>22500</v>
      </c>
      <c r="M568" s="193">
        <f>E568*200%</f>
        <v>30000</v>
      </c>
    </row>
    <row r="569" spans="1:13" s="193" customFormat="1" ht="19.5" customHeight="1">
      <c r="A569" s="427"/>
      <c r="B569" s="429"/>
      <c r="C569" s="431"/>
      <c r="D569" s="193">
        <v>2</v>
      </c>
      <c r="E569" s="193">
        <v>15100</v>
      </c>
    </row>
    <row r="570" spans="1:13" s="270" customFormat="1" ht="14.25" customHeight="1">
      <c r="A570" s="426">
        <v>27</v>
      </c>
      <c r="B570" s="428" t="s">
        <v>369</v>
      </c>
      <c r="C570" s="430">
        <v>210406</v>
      </c>
      <c r="D570" s="270">
        <v>1</v>
      </c>
      <c r="E570" s="104">
        <v>15000</v>
      </c>
      <c r="I570" s="270">
        <f>E570*150%</f>
        <v>22500</v>
      </c>
      <c r="M570" s="270">
        <f>E570*200%</f>
        <v>30000</v>
      </c>
    </row>
    <row r="571" spans="1:13" s="270" customFormat="1" ht="13.5" customHeight="1">
      <c r="A571" s="427"/>
      <c r="B571" s="429"/>
      <c r="C571" s="431"/>
      <c r="D571" s="270">
        <v>2</v>
      </c>
      <c r="E571" s="270">
        <v>15100</v>
      </c>
    </row>
    <row r="572" spans="1:13" s="270" customFormat="1" ht="40.5" customHeight="1">
      <c r="A572" s="267">
        <v>28</v>
      </c>
      <c r="B572" s="268" t="s">
        <v>449</v>
      </c>
      <c r="C572" s="272">
        <v>130503</v>
      </c>
      <c r="D572" s="270">
        <v>1</v>
      </c>
      <c r="E572" s="104">
        <v>15000</v>
      </c>
      <c r="I572" s="270">
        <f>E572*150%</f>
        <v>22500</v>
      </c>
      <c r="M572" s="270">
        <f>E572*200%</f>
        <v>30000</v>
      </c>
    </row>
    <row r="573" spans="1:13" s="270" customFormat="1" ht="14.25" customHeight="1">
      <c r="A573" s="267">
        <v>29</v>
      </c>
      <c r="B573" s="268" t="s">
        <v>451</v>
      </c>
      <c r="C573" s="272">
        <v>150415</v>
      </c>
      <c r="D573" s="270">
        <v>1</v>
      </c>
      <c r="E573" s="104">
        <v>15000</v>
      </c>
      <c r="I573" s="270">
        <f>E573*150%</f>
        <v>22500</v>
      </c>
      <c r="M573" s="270">
        <f>E573*200%</f>
        <v>30000</v>
      </c>
    </row>
    <row r="574" spans="1:13" s="193" customFormat="1" ht="42" customHeight="1">
      <c r="A574" s="267">
        <v>30</v>
      </c>
      <c r="B574" s="268" t="s">
        <v>453</v>
      </c>
      <c r="C574" s="272">
        <v>530700</v>
      </c>
      <c r="D574" s="193">
        <v>1</v>
      </c>
      <c r="E574" s="104">
        <v>15000</v>
      </c>
      <c r="I574" s="193">
        <f>E574*150%</f>
        <v>22500</v>
      </c>
      <c r="M574" s="193">
        <f>E574*200%</f>
        <v>30000</v>
      </c>
    </row>
    <row r="575" spans="1:13" s="193" customFormat="1">
      <c r="A575" s="31" t="s">
        <v>356</v>
      </c>
      <c r="B575" s="188" t="s">
        <v>360</v>
      </c>
      <c r="C575" s="180"/>
      <c r="E575" s="193">
        <v>5000</v>
      </c>
    </row>
    <row r="576" spans="1:13" s="237" customFormat="1">
      <c r="A576" s="442">
        <v>31</v>
      </c>
      <c r="B576" s="454" t="s">
        <v>371</v>
      </c>
      <c r="C576" s="481">
        <v>1040101</v>
      </c>
      <c r="D576" s="237">
        <v>1</v>
      </c>
      <c r="E576" s="104">
        <v>15000</v>
      </c>
      <c r="I576" s="237">
        <f>E576*150%</f>
        <v>22500</v>
      </c>
      <c r="M576" s="237">
        <f>E576*200%</f>
        <v>30000</v>
      </c>
    </row>
    <row r="577" spans="1:13" s="237" customFormat="1">
      <c r="A577" s="442"/>
      <c r="B577" s="455"/>
      <c r="C577" s="448"/>
      <c r="D577" s="237">
        <v>2</v>
      </c>
      <c r="E577" s="237">
        <v>15100</v>
      </c>
    </row>
    <row r="578" spans="1:13" s="237" customFormat="1">
      <c r="A578" s="31" t="s">
        <v>63</v>
      </c>
      <c r="B578" s="235" t="s">
        <v>360</v>
      </c>
      <c r="C578" s="231"/>
      <c r="E578" s="237">
        <v>5000</v>
      </c>
    </row>
    <row r="579" spans="1:13" s="237" customFormat="1">
      <c r="A579" s="233">
        <v>32</v>
      </c>
      <c r="B579" s="236" t="s">
        <v>400</v>
      </c>
      <c r="C579" s="238">
        <v>120101</v>
      </c>
      <c r="D579" s="237">
        <v>1</v>
      </c>
      <c r="E579" s="104">
        <v>15000</v>
      </c>
      <c r="I579" s="237">
        <f>E579*150%</f>
        <v>22500</v>
      </c>
      <c r="M579" s="237">
        <f>E579*200%</f>
        <v>30000</v>
      </c>
    </row>
    <row r="580" spans="1:13" s="237" customFormat="1">
      <c r="A580" s="233">
        <v>33</v>
      </c>
      <c r="B580" s="236" t="s">
        <v>402</v>
      </c>
      <c r="C580" s="238">
        <v>120301</v>
      </c>
      <c r="D580" s="237">
        <v>1</v>
      </c>
      <c r="E580" s="104">
        <v>15000</v>
      </c>
      <c r="I580" s="237">
        <f>E580*150%</f>
        <v>22500</v>
      </c>
      <c r="M580" s="237">
        <f>E580*200%</f>
        <v>30000</v>
      </c>
    </row>
    <row r="581" spans="1:13" s="237" customFormat="1">
      <c r="A581" s="31" t="s">
        <v>12</v>
      </c>
      <c r="B581" s="235" t="s">
        <v>360</v>
      </c>
      <c r="C581" s="231"/>
      <c r="E581" s="237">
        <v>5000</v>
      </c>
    </row>
    <row r="582" spans="1:13" s="237" customFormat="1">
      <c r="A582" s="233">
        <v>34</v>
      </c>
      <c r="B582" s="236" t="s">
        <v>408</v>
      </c>
      <c r="C582" s="238">
        <v>230701</v>
      </c>
      <c r="D582" s="237">
        <v>1</v>
      </c>
      <c r="E582" s="104">
        <v>15000</v>
      </c>
      <c r="I582" s="237">
        <f>E582*150%</f>
        <v>22500</v>
      </c>
      <c r="M582" s="237">
        <f>E582*200%</f>
        <v>30000</v>
      </c>
    </row>
    <row r="583" spans="1:13" s="237" customFormat="1">
      <c r="A583" s="233">
        <v>35</v>
      </c>
      <c r="B583" s="236" t="s">
        <v>406</v>
      </c>
      <c r="C583" s="238">
        <v>230110</v>
      </c>
      <c r="D583" s="237">
        <v>1</v>
      </c>
      <c r="E583" s="104">
        <v>15000</v>
      </c>
      <c r="I583" s="237">
        <f>E583*150%</f>
        <v>22500</v>
      </c>
      <c r="M583" s="237">
        <f>E583*200%</f>
        <v>30000</v>
      </c>
    </row>
    <row r="584" spans="1:13" s="237" customFormat="1">
      <c r="A584" s="231">
        <v>36</v>
      </c>
      <c r="B584" s="235" t="s">
        <v>409</v>
      </c>
      <c r="C584" s="232">
        <v>220206</v>
      </c>
      <c r="D584" s="237">
        <v>1</v>
      </c>
      <c r="E584" s="104">
        <v>15000</v>
      </c>
      <c r="I584" s="237">
        <f>E584*150%</f>
        <v>22500</v>
      </c>
      <c r="M584" s="237">
        <f>E584*200%</f>
        <v>30000</v>
      </c>
    </row>
    <row r="585" spans="1:13" s="250" customFormat="1">
      <c r="A585" s="31" t="s">
        <v>63</v>
      </c>
      <c r="B585" s="249" t="s">
        <v>360</v>
      </c>
      <c r="C585" s="248"/>
      <c r="E585" s="250">
        <v>5000</v>
      </c>
    </row>
    <row r="586" spans="1:13" s="250" customFormat="1">
      <c r="A586" s="247">
        <v>37</v>
      </c>
      <c r="B586" s="245" t="s">
        <v>400</v>
      </c>
      <c r="C586" s="246">
        <v>120101</v>
      </c>
      <c r="D586" s="250">
        <v>1</v>
      </c>
      <c r="E586" s="104">
        <v>16000</v>
      </c>
    </row>
    <row r="587" spans="1:13" s="250" customFormat="1">
      <c r="A587" s="247">
        <v>38</v>
      </c>
      <c r="B587" s="245" t="s">
        <v>443</v>
      </c>
      <c r="C587" s="246">
        <v>120301</v>
      </c>
      <c r="D587" s="250">
        <v>1</v>
      </c>
      <c r="E587" s="104">
        <v>16000</v>
      </c>
    </row>
    <row r="588" spans="1:13" s="33" customFormat="1">
      <c r="A588" s="209"/>
      <c r="B588" s="211"/>
      <c r="C588" s="125"/>
      <c r="D588" s="33">
        <v>5</v>
      </c>
      <c r="E588" s="33">
        <v>15600</v>
      </c>
      <c r="G588" s="33">
        <v>13600</v>
      </c>
    </row>
    <row r="589" spans="1:13" s="208" customFormat="1">
      <c r="A589" s="31" t="s">
        <v>465</v>
      </c>
      <c r="B589" s="205"/>
      <c r="C589" s="204"/>
    </row>
    <row r="590" spans="1:13" s="208" customFormat="1">
      <c r="A590" s="33">
        <v>39</v>
      </c>
      <c r="B590" s="312" t="s">
        <v>467</v>
      </c>
      <c r="C590" s="207"/>
      <c r="E590" s="104">
        <v>23000</v>
      </c>
    </row>
    <row r="591" spans="1:13" s="208" customFormat="1">
      <c r="A591" s="33">
        <v>29</v>
      </c>
      <c r="B591" s="206"/>
      <c r="C591" s="207"/>
      <c r="D591" s="21" t="s">
        <v>254</v>
      </c>
      <c r="E591" s="208">
        <v>23000</v>
      </c>
    </row>
    <row r="592" spans="1:13" s="208" customFormat="1">
      <c r="A592" s="33"/>
      <c r="B592" s="206"/>
      <c r="C592" s="207"/>
      <c r="D592" s="21" t="s">
        <v>255</v>
      </c>
      <c r="E592" s="208">
        <v>20000</v>
      </c>
    </row>
    <row r="593" spans="1:11" s="208" customFormat="1">
      <c r="A593" s="31" t="s">
        <v>359</v>
      </c>
      <c r="B593" s="206"/>
      <c r="C593" s="210">
        <v>70602</v>
      </c>
      <c r="D593" s="21" t="s">
        <v>256</v>
      </c>
      <c r="E593" s="208">
        <v>20000</v>
      </c>
    </row>
    <row r="594" spans="1:11" s="313" customFormat="1">
      <c r="A594" s="31" t="s">
        <v>466</v>
      </c>
      <c r="B594" s="311"/>
      <c r="C594" s="309"/>
    </row>
    <row r="595" spans="1:11" s="313" customFormat="1">
      <c r="A595" s="33">
        <v>40</v>
      </c>
      <c r="B595" s="312" t="s">
        <v>468</v>
      </c>
      <c r="C595" s="307"/>
      <c r="E595" s="104">
        <v>25000</v>
      </c>
    </row>
    <row r="596" spans="1:11" s="313" customFormat="1">
      <c r="A596" s="33">
        <v>29</v>
      </c>
      <c r="B596" s="310"/>
      <c r="C596" s="307"/>
      <c r="D596" s="21" t="s">
        <v>254</v>
      </c>
      <c r="E596" s="313">
        <v>25000</v>
      </c>
    </row>
    <row r="597" spans="1:11" s="313" customFormat="1">
      <c r="A597" s="33"/>
      <c r="B597" s="310"/>
      <c r="C597" s="307"/>
      <c r="D597" s="21" t="s">
        <v>255</v>
      </c>
      <c r="E597" s="313">
        <v>25000</v>
      </c>
    </row>
    <row r="598" spans="1:11" s="313" customFormat="1">
      <c r="A598" s="31" t="s">
        <v>359</v>
      </c>
      <c r="B598" s="310"/>
      <c r="C598" s="308">
        <v>70602</v>
      </c>
      <c r="D598" s="21" t="s">
        <v>256</v>
      </c>
      <c r="E598" s="313">
        <v>20000</v>
      </c>
    </row>
    <row r="599" spans="1:11" s="33" customFormat="1">
      <c r="A599" s="123"/>
      <c r="B599" s="124"/>
      <c r="C599" s="125"/>
      <c r="D599" s="33">
        <v>5</v>
      </c>
      <c r="E599" s="25">
        <v>15600</v>
      </c>
      <c r="F599" s="25"/>
      <c r="G599" s="25">
        <v>13600</v>
      </c>
      <c r="H599" s="25"/>
    </row>
    <row r="600" spans="1:11">
      <c r="B600" s="60" t="s">
        <v>217</v>
      </c>
    </row>
    <row r="601" spans="1:11">
      <c r="B601" s="73"/>
    </row>
    <row r="602" spans="1:11" s="89" customFormat="1">
      <c r="A602" s="31" t="s">
        <v>383</v>
      </c>
      <c r="B602" s="87"/>
      <c r="C602" s="88"/>
      <c r="E602" s="63"/>
      <c r="F602" s="63"/>
      <c r="G602" s="63"/>
      <c r="H602" s="63"/>
    </row>
    <row r="603" spans="1:11" s="89" customFormat="1">
      <c r="A603" s="24">
        <v>1</v>
      </c>
      <c r="B603" s="65" t="s">
        <v>384</v>
      </c>
      <c r="C603" s="90" t="s">
        <v>176</v>
      </c>
      <c r="E603" s="63"/>
      <c r="F603" s="63"/>
      <c r="G603" s="63"/>
      <c r="H603" s="63"/>
    </row>
    <row r="604" spans="1:11">
      <c r="B604" s="73"/>
    </row>
    <row r="605" spans="1:11">
      <c r="A605" s="24">
        <v>2</v>
      </c>
      <c r="B605" s="73"/>
    </row>
    <row r="606" spans="1:11">
      <c r="A606" s="24">
        <v>3</v>
      </c>
      <c r="B606" s="73"/>
    </row>
    <row r="607" spans="1:11">
      <c r="A607" s="24">
        <v>4</v>
      </c>
      <c r="B607" s="73"/>
    </row>
    <row r="608" spans="1:11">
      <c r="A608" s="24">
        <v>5</v>
      </c>
      <c r="B608" s="64"/>
      <c r="C608" s="67"/>
      <c r="D608" s="68"/>
      <c r="I608" s="68"/>
      <c r="J608" s="68"/>
      <c r="K608" s="68"/>
    </row>
    <row r="609" spans="1:11">
      <c r="A609" s="24">
        <v>6</v>
      </c>
    </row>
    <row r="621" spans="1:11" s="118" customFormat="1">
      <c r="A621" s="24"/>
      <c r="B621" s="117"/>
      <c r="C621" s="116"/>
      <c r="E621" s="63"/>
      <c r="F621" s="63"/>
      <c r="G621" s="63"/>
      <c r="H621" s="63"/>
    </row>
    <row r="622" spans="1:11" s="118" customFormat="1">
      <c r="A622" s="24"/>
      <c r="B622" s="117"/>
      <c r="C622" s="116" t="s">
        <v>435</v>
      </c>
      <c r="E622" s="63"/>
      <c r="F622" s="63"/>
      <c r="G622" s="63"/>
      <c r="H622" s="63"/>
      <c r="K622" s="118" t="s">
        <v>434</v>
      </c>
    </row>
  </sheetData>
  <mergeCells count="277">
    <mergeCell ref="B5:C5"/>
    <mergeCell ref="K5:O5"/>
    <mergeCell ref="A576:A577"/>
    <mergeCell ref="B576:B577"/>
    <mergeCell ref="C576:C577"/>
    <mergeCell ref="A564:A565"/>
    <mergeCell ref="B564:B565"/>
    <mergeCell ref="C564:C565"/>
    <mergeCell ref="A566:A567"/>
    <mergeCell ref="B566:B567"/>
    <mergeCell ref="C566:C567"/>
    <mergeCell ref="A568:A569"/>
    <mergeCell ref="B568:B569"/>
    <mergeCell ref="C568:C569"/>
    <mergeCell ref="C50:C54"/>
    <mergeCell ref="B50:B54"/>
    <mergeCell ref="A50:A54"/>
    <mergeCell ref="C6:C8"/>
    <mergeCell ref="B6:B8"/>
    <mergeCell ref="A6:A8"/>
    <mergeCell ref="C11:C13"/>
    <mergeCell ref="C92:C93"/>
    <mergeCell ref="B92:B97"/>
    <mergeCell ref="A92:A97"/>
    <mergeCell ref="B78:B83"/>
    <mergeCell ref="A78:A83"/>
    <mergeCell ref="B86:B91"/>
    <mergeCell ref="A86:A91"/>
    <mergeCell ref="B11:B13"/>
    <mergeCell ref="A11:A13"/>
    <mergeCell ref="B16:B20"/>
    <mergeCell ref="A16:A20"/>
    <mergeCell ref="C16:C20"/>
    <mergeCell ref="C55:C58"/>
    <mergeCell ref="B55:B63"/>
    <mergeCell ref="A55:A63"/>
    <mergeCell ref="C66:C69"/>
    <mergeCell ref="B66:B71"/>
    <mergeCell ref="A66:A71"/>
    <mergeCell ref="B113:B118"/>
    <mergeCell ref="A113:A118"/>
    <mergeCell ref="C98:C99"/>
    <mergeCell ref="B98:B104"/>
    <mergeCell ref="A98:A104"/>
    <mergeCell ref="C127:C130"/>
    <mergeCell ref="B127:B132"/>
    <mergeCell ref="A127:A132"/>
    <mergeCell ref="C133:C136"/>
    <mergeCell ref="B133:B141"/>
    <mergeCell ref="A133:A141"/>
    <mergeCell ref="C119:C120"/>
    <mergeCell ref="B119:B124"/>
    <mergeCell ref="A119:A124"/>
    <mergeCell ref="C125:C126"/>
    <mergeCell ref="B125:B126"/>
    <mergeCell ref="A125:A126"/>
    <mergeCell ref="C107:C111"/>
    <mergeCell ref="B107:B112"/>
    <mergeCell ref="A107:A112"/>
    <mergeCell ref="B155:B162"/>
    <mergeCell ref="A155:A162"/>
    <mergeCell ref="C142:C143"/>
    <mergeCell ref="B142:B147"/>
    <mergeCell ref="A142:A147"/>
    <mergeCell ref="C148:C149"/>
    <mergeCell ref="B148:B153"/>
    <mergeCell ref="A148:A153"/>
    <mergeCell ref="C189:C192"/>
    <mergeCell ref="B189:B192"/>
    <mergeCell ref="A189:A192"/>
    <mergeCell ref="C195:C203"/>
    <mergeCell ref="A169:A186"/>
    <mergeCell ref="C174:C175"/>
    <mergeCell ref="B174:B179"/>
    <mergeCell ref="C180:C181"/>
    <mergeCell ref="B180:B181"/>
    <mergeCell ref="B203:B204"/>
    <mergeCell ref="A203:A204"/>
    <mergeCell ref="C219:C220"/>
    <mergeCell ref="B219:B220"/>
    <mergeCell ref="A219:A220"/>
    <mergeCell ref="B214:B218"/>
    <mergeCell ref="A214:A218"/>
    <mergeCell ref="C214:C218"/>
    <mergeCell ref="B242:B243"/>
    <mergeCell ref="A242:A243"/>
    <mergeCell ref="C242:C243"/>
    <mergeCell ref="C244:C247"/>
    <mergeCell ref="B244:B247"/>
    <mergeCell ref="A244:A247"/>
    <mergeCell ref="A226:A228"/>
    <mergeCell ref="C232:C236"/>
    <mergeCell ref="B232:B241"/>
    <mergeCell ref="A232:A241"/>
    <mergeCell ref="C254:C255"/>
    <mergeCell ref="B254:B256"/>
    <mergeCell ref="A254:A256"/>
    <mergeCell ref="C267:C270"/>
    <mergeCell ref="B267:B270"/>
    <mergeCell ref="A267:A270"/>
    <mergeCell ref="C261:C265"/>
    <mergeCell ref="B261:B266"/>
    <mergeCell ref="A261:A266"/>
    <mergeCell ref="B314:B317"/>
    <mergeCell ref="A314:A317"/>
    <mergeCell ref="C271:C274"/>
    <mergeCell ref="B271:B274"/>
    <mergeCell ref="A271:A274"/>
    <mergeCell ref="C285:C313"/>
    <mergeCell ref="A286:A292"/>
    <mergeCell ref="B286:B292"/>
    <mergeCell ref="A305:A310"/>
    <mergeCell ref="B305:B310"/>
    <mergeCell ref="A295:A296"/>
    <mergeCell ref="B295:B296"/>
    <mergeCell ref="C324:C326"/>
    <mergeCell ref="B324:B326"/>
    <mergeCell ref="A324:A326"/>
    <mergeCell ref="C318:C320"/>
    <mergeCell ref="B318:B320"/>
    <mergeCell ref="A318:A320"/>
    <mergeCell ref="C321:C323"/>
    <mergeCell ref="B321:B323"/>
    <mergeCell ref="A321:A323"/>
    <mergeCell ref="C345:C350"/>
    <mergeCell ref="B345:B350"/>
    <mergeCell ref="A345:A350"/>
    <mergeCell ref="C351:C356"/>
    <mergeCell ref="B351:B356"/>
    <mergeCell ref="A351:A356"/>
    <mergeCell ref="A341:A342"/>
    <mergeCell ref="B341:B342"/>
    <mergeCell ref="B329:B333"/>
    <mergeCell ref="A329:A333"/>
    <mergeCell ref="C382:C384"/>
    <mergeCell ref="B382:B384"/>
    <mergeCell ref="A382:A384"/>
    <mergeCell ref="C357:C362"/>
    <mergeCell ref="B357:B362"/>
    <mergeCell ref="A357:A362"/>
    <mergeCell ref="C363:C368"/>
    <mergeCell ref="B363:B368"/>
    <mergeCell ref="A363:A368"/>
    <mergeCell ref="B375:B378"/>
    <mergeCell ref="C379:C381"/>
    <mergeCell ref="C375:C378"/>
    <mergeCell ref="C392:C395"/>
    <mergeCell ref="B392:B395"/>
    <mergeCell ref="A392:A395"/>
    <mergeCell ref="C396:C399"/>
    <mergeCell ref="B396:B399"/>
    <mergeCell ref="A396:A399"/>
    <mergeCell ref="C385:C386"/>
    <mergeCell ref="B385:B386"/>
    <mergeCell ref="A385:A386"/>
    <mergeCell ref="C387:C391"/>
    <mergeCell ref="B387:B391"/>
    <mergeCell ref="A387:A391"/>
    <mergeCell ref="C406:C410"/>
    <mergeCell ref="B406:B410"/>
    <mergeCell ref="A406:A410"/>
    <mergeCell ref="C400:C402"/>
    <mergeCell ref="B400:B402"/>
    <mergeCell ref="A400:A402"/>
    <mergeCell ref="C439:C440"/>
    <mergeCell ref="B441:B442"/>
    <mergeCell ref="A441:A442"/>
    <mergeCell ref="C441:C442"/>
    <mergeCell ref="B435:B436"/>
    <mergeCell ref="A435:A436"/>
    <mergeCell ref="C435:C436"/>
    <mergeCell ref="B513:B516"/>
    <mergeCell ref="A513:A516"/>
    <mergeCell ref="C501:C504"/>
    <mergeCell ref="B501:B504"/>
    <mergeCell ref="A501:A504"/>
    <mergeCell ref="C505:C508"/>
    <mergeCell ref="B505:B508"/>
    <mergeCell ref="A505:A508"/>
    <mergeCell ref="C493:C496"/>
    <mergeCell ref="B493:B496"/>
    <mergeCell ref="A493:A496"/>
    <mergeCell ref="C497:C500"/>
    <mergeCell ref="B497:B500"/>
    <mergeCell ref="A497:A500"/>
    <mergeCell ref="C510:C512"/>
    <mergeCell ref="B510:B512"/>
    <mergeCell ref="A510:A512"/>
    <mergeCell ref="C541:C545"/>
    <mergeCell ref="B541:B545"/>
    <mergeCell ref="A541:A545"/>
    <mergeCell ref="C531:C535"/>
    <mergeCell ref="B531:B535"/>
    <mergeCell ref="A531:A535"/>
    <mergeCell ref="C536:C538"/>
    <mergeCell ref="B536:B538"/>
    <mergeCell ref="A536:A538"/>
    <mergeCell ref="C472:C479"/>
    <mergeCell ref="B472:B479"/>
    <mergeCell ref="A472:A479"/>
    <mergeCell ref="C480:C483"/>
    <mergeCell ref="B480:B483"/>
    <mergeCell ref="A480:A483"/>
    <mergeCell ref="C467:C468"/>
    <mergeCell ref="C447:C448"/>
    <mergeCell ref="B449:B450"/>
    <mergeCell ref="A449:A450"/>
    <mergeCell ref="B467:B468"/>
    <mergeCell ref="A467:A468"/>
    <mergeCell ref="C469:C471"/>
    <mergeCell ref="B469:B471"/>
    <mergeCell ref="A469:A471"/>
    <mergeCell ref="C484:C487"/>
    <mergeCell ref="B484:B487"/>
    <mergeCell ref="A484:A487"/>
    <mergeCell ref="C489:C492"/>
    <mergeCell ref="B489:B492"/>
    <mergeCell ref="A489:A492"/>
    <mergeCell ref="B447:B448"/>
    <mergeCell ref="A447:A448"/>
    <mergeCell ref="B429:B430"/>
    <mergeCell ref="C429:C430"/>
    <mergeCell ref="A429:A430"/>
    <mergeCell ref="B431:B432"/>
    <mergeCell ref="A431:A432"/>
    <mergeCell ref="B433:B434"/>
    <mergeCell ref="C433:C434"/>
    <mergeCell ref="C431:C432"/>
    <mergeCell ref="A433:A434"/>
    <mergeCell ref="B437:B438"/>
    <mergeCell ref="C437:C438"/>
    <mergeCell ref="A437:A438"/>
    <mergeCell ref="B439:B440"/>
    <mergeCell ref="A439:A440"/>
    <mergeCell ref="B443:B444"/>
    <mergeCell ref="A443:A444"/>
    <mergeCell ref="C443:C444"/>
    <mergeCell ref="B445:B446"/>
    <mergeCell ref="C445:C446"/>
    <mergeCell ref="A445:A446"/>
    <mergeCell ref="B456:B457"/>
    <mergeCell ref="C456:C457"/>
    <mergeCell ref="A456:A457"/>
    <mergeCell ref="B458:B459"/>
    <mergeCell ref="C458:C459"/>
    <mergeCell ref="A458:A459"/>
    <mergeCell ref="C449:C450"/>
    <mergeCell ref="B451:B452"/>
    <mergeCell ref="A451:A452"/>
    <mergeCell ref="C451:C452"/>
    <mergeCell ref="B453:B454"/>
    <mergeCell ref="A453:A454"/>
    <mergeCell ref="C453:C454"/>
    <mergeCell ref="A570:A571"/>
    <mergeCell ref="B570:B571"/>
    <mergeCell ref="C570:C571"/>
    <mergeCell ref="B561:B563"/>
    <mergeCell ref="C561:C563"/>
    <mergeCell ref="A561:A563"/>
    <mergeCell ref="B460:B461"/>
    <mergeCell ref="A460:A461"/>
    <mergeCell ref="B462:B466"/>
    <mergeCell ref="C462:C466"/>
    <mergeCell ref="A462:A466"/>
    <mergeCell ref="B555:B556"/>
    <mergeCell ref="A555:A556"/>
    <mergeCell ref="C555:C556"/>
    <mergeCell ref="C513:C516"/>
    <mergeCell ref="C523:C525"/>
    <mergeCell ref="B523:B525"/>
    <mergeCell ref="A523:A525"/>
    <mergeCell ref="C526:C528"/>
    <mergeCell ref="B526:B528"/>
    <mergeCell ref="A526:A528"/>
    <mergeCell ref="C520:C521"/>
    <mergeCell ref="B520:B521"/>
    <mergeCell ref="A520:A5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Прейскурант (русский)</vt:lpstr>
      <vt:lpstr>Прейскурант (кыргыз)</vt:lpstr>
      <vt:lpstr>Лист1</vt:lpstr>
    </vt:vector>
  </TitlesOfParts>
  <Company>oshsu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2017-04-29T11:25:51Z</cp:lastPrinted>
  <dcterms:created xsi:type="dcterms:W3CDTF">2009-07-31T02:48:16Z</dcterms:created>
  <dcterms:modified xsi:type="dcterms:W3CDTF">2018-04-25T11:37:07Z</dcterms:modified>
</cp:coreProperties>
</file>