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9\Desktop\УЧ ПЛАН\Экон БАКАЛАВР\"/>
    </mc:Choice>
  </mc:AlternateContent>
  <bookViews>
    <workbookView xWindow="0" yWindow="0" windowWidth="19200" windowHeight="7035" activeTab="1"/>
  </bookViews>
  <sheets>
    <sheet name="Титульный" sheetId="11" r:id="rId1"/>
    <sheet name="Уч план" sheetId="10" r:id="rId2"/>
  </sheets>
  <definedNames>
    <definedName name="_xlnm.Print_Area" localSheetId="0">Титульный!$A$1:$BI$37</definedName>
    <definedName name="_xlnm.Print_Area" localSheetId="1">'Уч план'!$A$5:$Q$119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" i="10" l="1"/>
  <c r="K30" i="10"/>
  <c r="L30" i="10"/>
  <c r="M30" i="10"/>
  <c r="N30" i="10"/>
  <c r="O30" i="10"/>
  <c r="P30" i="10"/>
  <c r="Q30" i="10"/>
  <c r="E30" i="10"/>
  <c r="F30" i="10"/>
  <c r="G30" i="10"/>
  <c r="D30" i="10"/>
  <c r="I32" i="10"/>
  <c r="H32" i="10"/>
  <c r="I31" i="10"/>
  <c r="H31" i="10"/>
  <c r="I23" i="10"/>
  <c r="H23" i="10"/>
  <c r="I22" i="10"/>
  <c r="H22" i="10"/>
  <c r="I21" i="10"/>
  <c r="H21" i="10"/>
  <c r="P20" i="10"/>
  <c r="O20" i="10"/>
  <c r="L20" i="10"/>
  <c r="K20" i="10"/>
  <c r="G20" i="10"/>
  <c r="D20" i="10"/>
  <c r="E20" i="10"/>
  <c r="F20" i="10"/>
  <c r="J20" i="10"/>
  <c r="M20" i="10"/>
  <c r="N20" i="10"/>
  <c r="Q20" i="10"/>
  <c r="I30" i="10" l="1"/>
  <c r="H30" i="10"/>
  <c r="H20" i="10"/>
  <c r="I20" i="10"/>
  <c r="I81" i="10"/>
  <c r="I94" i="10"/>
  <c r="F98" i="10"/>
  <c r="F94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D70" i="10"/>
  <c r="Y100" i="10"/>
  <c r="X100" i="10"/>
  <c r="W100" i="10"/>
  <c r="V100" i="10"/>
  <c r="U100" i="10"/>
  <c r="T100" i="10"/>
  <c r="S100" i="10"/>
  <c r="R100" i="10"/>
  <c r="F81" i="10"/>
  <c r="G81" i="10"/>
  <c r="H81" i="10"/>
  <c r="J81" i="10"/>
  <c r="K81" i="10"/>
  <c r="L81" i="10"/>
  <c r="M81" i="10"/>
  <c r="N81" i="10"/>
  <c r="O81" i="10"/>
  <c r="P81" i="10"/>
  <c r="Q81" i="10"/>
  <c r="E81" i="10"/>
  <c r="D81" i="10"/>
  <c r="M13" i="10"/>
  <c r="N13" i="10"/>
  <c r="O13" i="10"/>
  <c r="P13" i="10"/>
  <c r="Q13" i="10"/>
  <c r="E94" i="10"/>
  <c r="G82" i="10" l="1"/>
  <c r="M82" i="10"/>
  <c r="H82" i="10"/>
  <c r="D82" i="10"/>
  <c r="P82" i="10"/>
  <c r="J82" i="10"/>
  <c r="L82" i="10"/>
  <c r="O82" i="10"/>
  <c r="N82" i="10"/>
  <c r="K82" i="10"/>
  <c r="E82" i="10"/>
  <c r="F82" i="10"/>
  <c r="Q82" i="10"/>
  <c r="I82" i="10"/>
  <c r="O24" i="10"/>
  <c r="P24" i="10"/>
  <c r="Q24" i="10"/>
  <c r="M24" i="10"/>
  <c r="N24" i="10"/>
  <c r="E26" i="10"/>
  <c r="F26" i="10"/>
  <c r="G26" i="10"/>
  <c r="J26" i="10"/>
  <c r="K26" i="10"/>
  <c r="D26" i="10"/>
  <c r="E13" i="10"/>
  <c r="F13" i="10"/>
  <c r="G13" i="10"/>
  <c r="J13" i="10"/>
  <c r="K13" i="10"/>
  <c r="D13" i="10"/>
  <c r="G24" i="10" l="1"/>
  <c r="G33" i="10"/>
  <c r="F24" i="10"/>
  <c r="F33" i="10"/>
  <c r="J24" i="10"/>
  <c r="J33" i="10"/>
  <c r="K24" i="10"/>
  <c r="K33" i="10"/>
  <c r="E52" i="10"/>
  <c r="E83" i="10" s="1"/>
  <c r="F52" i="10"/>
  <c r="F83" i="10" s="1"/>
  <c r="G52" i="10"/>
  <c r="G83" i="10" s="1"/>
  <c r="H52" i="10"/>
  <c r="H83" i="10" s="1"/>
  <c r="I52" i="10"/>
  <c r="I83" i="10" s="1"/>
  <c r="D52" i="10"/>
  <c r="D83" i="10" s="1"/>
  <c r="J52" i="10" l="1"/>
  <c r="J83" i="10" s="1"/>
  <c r="K52" i="10"/>
  <c r="K83" i="10" s="1"/>
  <c r="L52" i="10"/>
  <c r="L83" i="10" s="1"/>
  <c r="M52" i="10"/>
  <c r="M83" i="10" s="1"/>
  <c r="N52" i="10"/>
  <c r="N83" i="10" s="1"/>
  <c r="O52" i="10"/>
  <c r="O83" i="10" s="1"/>
  <c r="P52" i="10"/>
  <c r="P83" i="10" s="1"/>
  <c r="Q52" i="10"/>
  <c r="Q83" i="10" s="1"/>
  <c r="Q98" i="10" l="1"/>
  <c r="P98" i="10"/>
  <c r="O98" i="10"/>
  <c r="N98" i="10"/>
  <c r="M98" i="10"/>
  <c r="L98" i="10"/>
  <c r="K98" i="10"/>
  <c r="J98" i="10"/>
  <c r="I98" i="10"/>
  <c r="H98" i="10"/>
  <c r="G98" i="10"/>
  <c r="G103" i="10" s="1"/>
  <c r="F103" i="10"/>
  <c r="E98" i="10"/>
  <c r="D98" i="10"/>
  <c r="Q94" i="10"/>
  <c r="P94" i="10"/>
  <c r="O94" i="10"/>
  <c r="N94" i="10"/>
  <c r="M94" i="10"/>
  <c r="L94" i="10"/>
  <c r="K94" i="10"/>
  <c r="J94" i="10"/>
  <c r="D94" i="10"/>
  <c r="Q26" i="10"/>
  <c r="P26" i="10"/>
  <c r="O26" i="10"/>
  <c r="N26" i="10"/>
  <c r="M26" i="10"/>
  <c r="L26" i="10"/>
  <c r="L33" i="10" s="1"/>
  <c r="E33" i="10"/>
  <c r="I29" i="10"/>
  <c r="I28" i="10"/>
  <c r="I27" i="10"/>
  <c r="H29" i="10"/>
  <c r="H28" i="10"/>
  <c r="H27" i="10"/>
  <c r="D33" i="10"/>
  <c r="H19" i="10"/>
  <c r="H18" i="10"/>
  <c r="H17" i="10"/>
  <c r="H16" i="10"/>
  <c r="H15" i="10"/>
  <c r="H14" i="10"/>
  <c r="L13" i="10"/>
  <c r="I19" i="10"/>
  <c r="I18" i="10"/>
  <c r="I17" i="10"/>
  <c r="I16" i="10"/>
  <c r="I15" i="10"/>
  <c r="I14" i="10"/>
  <c r="I13" i="10" l="1"/>
  <c r="H13" i="10"/>
  <c r="I26" i="10"/>
  <c r="I33" i="10" s="1"/>
  <c r="H26" i="10"/>
  <c r="H33" i="10" s="1"/>
  <c r="J103" i="10"/>
  <c r="P33" i="10"/>
  <c r="D24" i="10"/>
  <c r="D103" i="10" s="1"/>
  <c r="O33" i="10"/>
  <c r="N33" i="10"/>
  <c r="M33" i="10"/>
  <c r="M103" i="10" s="1"/>
  <c r="Q33" i="10"/>
  <c r="E24" i="10"/>
  <c r="K99" i="10"/>
  <c r="L24" i="10"/>
  <c r="L103" i="10" s="1"/>
  <c r="H24" i="10" l="1"/>
  <c r="H103" i="10" s="1"/>
  <c r="I24" i="10"/>
  <c r="I103" i="10" s="1"/>
  <c r="O103" i="10"/>
  <c r="P103" i="10"/>
  <c r="Q103" i="10"/>
  <c r="N103" i="10"/>
  <c r="K103" i="10"/>
  <c r="L99" i="10"/>
  <c r="P99" i="10"/>
  <c r="E103" i="10"/>
  <c r="N99" i="10"/>
  <c r="O99" i="10"/>
  <c r="J99" i="10"/>
  <c r="M99" i="10"/>
  <c r="Q99" i="10"/>
  <c r="BB30" i="11" l="1"/>
  <c r="BC30" i="11"/>
  <c r="BD30" i="11"/>
  <c r="BE30" i="11"/>
  <c r="BF30" i="11"/>
  <c r="BG30" i="11" l="1"/>
</calcChain>
</file>

<file path=xl/sharedStrings.xml><?xml version="1.0" encoding="utf-8"?>
<sst xmlns="http://schemas.openxmlformats.org/spreadsheetml/2006/main" count="333" uniqueCount="284">
  <si>
    <t>Код №</t>
  </si>
  <si>
    <t>Наименование дисциплин по ГОС</t>
  </si>
  <si>
    <t>СРС</t>
  </si>
  <si>
    <t>№</t>
  </si>
  <si>
    <t>всего</t>
  </si>
  <si>
    <t>лекц.</t>
  </si>
  <si>
    <t>Распределение часов по семестрам</t>
  </si>
  <si>
    <t>аудит.занятия</t>
  </si>
  <si>
    <t>Дополнительные виды подготовки</t>
  </si>
  <si>
    <t>семестр</t>
  </si>
  <si>
    <t>Распределение учебного времени по видам занятий</t>
  </si>
  <si>
    <t>в зачетных единицах/ кредитах</t>
  </si>
  <si>
    <t>в часах</t>
  </si>
  <si>
    <t>Б.5.0</t>
  </si>
  <si>
    <t>МАТЕМАТИЧЕСКИЙ И ЕСТЕСТВЕННОНАУЧНЫЙ ЦИКЛ</t>
  </si>
  <si>
    <t>ПРОФЕССИОНАЛЬНЫЙ ЦИКЛ</t>
  </si>
  <si>
    <t>ПРАКТИКИ</t>
  </si>
  <si>
    <t>Наименование практики</t>
  </si>
  <si>
    <t>Б.5.1</t>
  </si>
  <si>
    <t>ИТОГО:</t>
  </si>
  <si>
    <t>Недельная нагрузка</t>
  </si>
  <si>
    <t>Б.4.0.</t>
  </si>
  <si>
    <t xml:space="preserve">Количество экзаменов </t>
  </si>
  <si>
    <t>Б.6.0</t>
  </si>
  <si>
    <t>Государственная  аттестация</t>
  </si>
  <si>
    <t>прак./ лабор./ семин.</t>
  </si>
  <si>
    <t>18 нед</t>
  </si>
  <si>
    <t>Всего трудоемкость по ГОС</t>
  </si>
  <si>
    <t>1 курс</t>
  </si>
  <si>
    <t>2 курс</t>
  </si>
  <si>
    <t>3 курс</t>
  </si>
  <si>
    <t>4 курс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</si>
  <si>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</si>
  <si>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</si>
  <si>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</si>
  <si>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</si>
  <si>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</si>
  <si>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</si>
  <si>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</si>
  <si>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</si>
  <si>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С.1</t>
  </si>
  <si>
    <t>С.2</t>
  </si>
  <si>
    <t>С.3</t>
  </si>
  <si>
    <t>кредиты/продолжительность в неделях</t>
  </si>
  <si>
    <t>Министерство образования и науки  Кыргызской Республики</t>
  </si>
  <si>
    <t>"Утверждаю"_________________</t>
  </si>
  <si>
    <t xml:space="preserve">    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</si>
  <si>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</si>
  <si>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</si>
  <si>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</si>
  <si>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</si>
  <si>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</si>
  <si>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</si>
  <si>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</si>
  <si>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</si>
  <si>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</si>
  <si>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</si>
  <si>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</si>
  <si>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</si>
  <si>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Каникулы</t>
  </si>
  <si>
    <t>I</t>
  </si>
  <si>
    <t>=</t>
  </si>
  <si>
    <t>н</t>
  </si>
  <si>
    <t>е</t>
  </si>
  <si>
    <t>д</t>
  </si>
  <si>
    <t>л</t>
  </si>
  <si>
    <t>ь</t>
  </si>
  <si>
    <t>П</t>
  </si>
  <si>
    <t>::</t>
  </si>
  <si>
    <t>II</t>
  </si>
  <si>
    <t>III</t>
  </si>
  <si>
    <t>IV</t>
  </si>
  <si>
    <t>V</t>
  </si>
  <si>
    <t>ОЛ</t>
  </si>
  <si>
    <t>ГА</t>
  </si>
  <si>
    <t>Обозначения:</t>
  </si>
  <si>
    <t>Р</t>
  </si>
  <si>
    <t>-</t>
  </si>
  <si>
    <t>Рубежный контроль</t>
  </si>
  <si>
    <t>УП</t>
  </si>
  <si>
    <t>Учебная практика</t>
  </si>
  <si>
    <t>РЛ</t>
  </si>
  <si>
    <t>Регистрация на летний семестр</t>
  </si>
  <si>
    <t>Обзорные лекции, предзащита ДП</t>
  </si>
  <si>
    <t>Экзаменационная сессия</t>
  </si>
  <si>
    <t>ПП</t>
  </si>
  <si>
    <t>Производственная практика</t>
  </si>
  <si>
    <t>ЗО</t>
  </si>
  <si>
    <t xml:space="preserve">Защита отчетов </t>
  </si>
  <si>
    <t xml:space="preserve">Государственная  аттестация </t>
  </si>
  <si>
    <t>КП</t>
  </si>
  <si>
    <t>Предквалификационная  практика</t>
  </si>
  <si>
    <t>Ошский государственный университет</t>
  </si>
  <si>
    <r>
      <t xml:space="preserve">Шифр: </t>
    </r>
    <r>
      <rPr>
        <b/>
        <sz val="12"/>
        <color rgb="FFC00000"/>
        <rFont val="Arial"/>
        <family val="2"/>
        <charset val="204"/>
      </rPr>
      <t xml:space="preserve">580100 </t>
    </r>
  </si>
  <si>
    <r>
      <t xml:space="preserve">Направление подготовки: </t>
    </r>
    <r>
      <rPr>
        <b/>
        <sz val="12"/>
        <color rgb="FFC00000"/>
        <rFont val="Arial"/>
        <family val="2"/>
        <charset val="204"/>
      </rPr>
      <t>"ЭКОНОМИКА"</t>
    </r>
  </si>
  <si>
    <r>
      <t xml:space="preserve">Профиль - </t>
    </r>
    <r>
      <rPr>
        <b/>
        <sz val="12"/>
        <color rgb="FFC00000"/>
        <rFont val="Arial"/>
        <family val="2"/>
        <charset val="204"/>
      </rPr>
      <t>ФИНАНСЫ И КРЕДИТ</t>
    </r>
  </si>
  <si>
    <r>
      <t xml:space="preserve">Академическая степень  - </t>
    </r>
    <r>
      <rPr>
        <b/>
        <sz val="12"/>
        <color rgb="FFC00000"/>
        <rFont val="Arial"/>
        <family val="2"/>
        <charset val="204"/>
      </rPr>
      <t>бакалавр</t>
    </r>
  </si>
  <si>
    <r>
      <t xml:space="preserve">Нормативный срок обучения - </t>
    </r>
    <r>
      <rPr>
        <b/>
        <sz val="12"/>
        <color rgb="FFC00000"/>
        <rFont val="Arial"/>
        <family val="2"/>
        <charset val="204"/>
      </rPr>
      <t>5 лет</t>
    </r>
  </si>
  <si>
    <t>"___________" ___________2022г.</t>
  </si>
  <si>
    <t>Итого:</t>
  </si>
  <si>
    <t>Итого по ГСЭЦ:</t>
  </si>
  <si>
    <t>Итого  по МЕНЦ:</t>
  </si>
  <si>
    <t xml:space="preserve">Итого по ПЦ: </t>
  </si>
  <si>
    <t>Ф.И.О.</t>
  </si>
  <si>
    <t>Подпись</t>
  </si>
  <si>
    <t xml:space="preserve">Теоретическое обучение </t>
  </si>
  <si>
    <t>Экзаменационная  сессия</t>
  </si>
  <si>
    <t>Практика</t>
  </si>
  <si>
    <t>Государственная аттестация</t>
  </si>
  <si>
    <t>Всего</t>
  </si>
  <si>
    <t>II. Сводные данные по бюджету времени (в неделях)</t>
  </si>
  <si>
    <t>График учебного процесса</t>
  </si>
  <si>
    <t>Ректор ОшГУ, профессор Кожобеков К. Г.</t>
  </si>
  <si>
    <r>
      <t xml:space="preserve">Форма обучения - </t>
    </r>
    <r>
      <rPr>
        <b/>
        <sz val="12"/>
        <color rgb="FFC00000"/>
        <rFont val="Arial"/>
        <family val="2"/>
        <charset val="204"/>
      </rPr>
      <t>очное</t>
    </r>
    <r>
      <rPr>
        <sz val="12"/>
        <color rgb="FFC00000"/>
        <rFont val="Arial"/>
        <family val="2"/>
        <charset val="204"/>
      </rPr>
      <t>/за</t>
    </r>
    <r>
      <rPr>
        <b/>
        <sz val="12"/>
        <color rgb="FFC00000"/>
        <rFont val="Arial"/>
        <family val="2"/>
        <charset val="204"/>
      </rPr>
      <t>очное</t>
    </r>
  </si>
  <si>
    <t>проект</t>
  </si>
  <si>
    <t xml:space="preserve">Всего: </t>
  </si>
  <si>
    <t xml:space="preserve"> УЧЕБНЫЙ ПЛАН </t>
  </si>
  <si>
    <t xml:space="preserve">Практика </t>
  </si>
  <si>
    <t>Иностранный язык</t>
  </si>
  <si>
    <t>Философия</t>
  </si>
  <si>
    <t>История Кыргызстана</t>
  </si>
  <si>
    <t>Этика</t>
  </si>
  <si>
    <t>Математика</t>
  </si>
  <si>
    <t>Информатика</t>
  </si>
  <si>
    <t>КСЕ</t>
  </si>
  <si>
    <t>Б 5.2</t>
  </si>
  <si>
    <t>Б 5.3</t>
  </si>
  <si>
    <t>Итоговая гос.аттестация, включая под.ВКР</t>
  </si>
  <si>
    <t>ГОС аттестация (Комп.экз.по спец.дисциплинам профиля)</t>
  </si>
  <si>
    <t>ГОС аттестация (Квалификационная работа по дополнительной специальности)</t>
  </si>
  <si>
    <t>Количество курсовых работ</t>
  </si>
  <si>
    <t>Микроэкономика (1,2)</t>
  </si>
  <si>
    <t>Мировая экономика</t>
  </si>
  <si>
    <t>Статистика</t>
  </si>
  <si>
    <t>Национальная экономика</t>
  </si>
  <si>
    <t>Деньги, кредит, банки</t>
  </si>
  <si>
    <t>Макроэкономика (1,2)</t>
  </si>
  <si>
    <t xml:space="preserve">Финансы </t>
  </si>
  <si>
    <t>Бухгалтерский учет</t>
  </si>
  <si>
    <t>Экономический анализ</t>
  </si>
  <si>
    <t>Управление бизнесом и технологии</t>
  </si>
  <si>
    <t>Обязательная часть</t>
  </si>
  <si>
    <t>Налоги и налогообложение</t>
  </si>
  <si>
    <t>ГУМАНИТАРНЫЙ, СОЦИАЛЬНО-ЭКОНОМИЧЕСКИЙ ЦИКЛ</t>
  </si>
  <si>
    <t>Э.3.1</t>
  </si>
  <si>
    <t>Э.3.2</t>
  </si>
  <si>
    <t>Э.3.3</t>
  </si>
  <si>
    <t>Э.3.4</t>
  </si>
  <si>
    <t>Э.3.5</t>
  </si>
  <si>
    <t>Э.3.6</t>
  </si>
  <si>
    <t>Э.3.7</t>
  </si>
  <si>
    <t>Э.3.8</t>
  </si>
  <si>
    <t>Э.3.9</t>
  </si>
  <si>
    <t>Учебно-производственная (3 недели)</t>
  </si>
  <si>
    <t>Вузовский компонент</t>
  </si>
  <si>
    <t>Курсы по выбору</t>
  </si>
  <si>
    <t>Итого ВЧ:</t>
  </si>
  <si>
    <t>Итого ВК:</t>
  </si>
  <si>
    <t>Итого КПВ:</t>
  </si>
  <si>
    <t>В.3.1</t>
  </si>
  <si>
    <t>В.3.2</t>
  </si>
  <si>
    <t>В.3.3</t>
  </si>
  <si>
    <t>В.3.4</t>
  </si>
  <si>
    <t>В.3.5</t>
  </si>
  <si>
    <t>В.3.6</t>
  </si>
  <si>
    <t>В.3.7</t>
  </si>
  <si>
    <t>В.3.8</t>
  </si>
  <si>
    <t>В.3.9</t>
  </si>
  <si>
    <t>В.3.10</t>
  </si>
  <si>
    <t>В.3.11</t>
  </si>
  <si>
    <t>В.3.12</t>
  </si>
  <si>
    <t>В.3.13</t>
  </si>
  <si>
    <t>В.3.14</t>
  </si>
  <si>
    <t>В.3.15</t>
  </si>
  <si>
    <t>Бекешов Т.О.</t>
  </si>
  <si>
    <t>Аматова У.О.</t>
  </si>
  <si>
    <t>Кулуева Ч.Р.</t>
  </si>
  <si>
    <t>Токторов К.К.</t>
  </si>
  <si>
    <t>Убайдуллаев М.Б.</t>
  </si>
  <si>
    <t>Талайбек уулу Т.</t>
  </si>
  <si>
    <t>Маматова А.</t>
  </si>
  <si>
    <t>Бизнес информатика и МЭ</t>
  </si>
  <si>
    <t>Финансы и банковское дело</t>
  </si>
  <si>
    <t>Бухучет и экономический анализ</t>
  </si>
  <si>
    <t>Госуд. и муниципальное управление</t>
  </si>
  <si>
    <t>Менеджмент и маркетинг</t>
  </si>
  <si>
    <t>О.1.0.</t>
  </si>
  <si>
    <t>О.1.1</t>
  </si>
  <si>
    <t>О.1.2</t>
  </si>
  <si>
    <t>О.1.3</t>
  </si>
  <si>
    <t>О.1.4</t>
  </si>
  <si>
    <t>О.1.5</t>
  </si>
  <si>
    <t>О.1.6</t>
  </si>
  <si>
    <t>КПВ 1.2</t>
  </si>
  <si>
    <t>КПВ 2.1</t>
  </si>
  <si>
    <t>О.3.0.</t>
  </si>
  <si>
    <t>О.3.1</t>
  </si>
  <si>
    <t>О.3.2</t>
  </si>
  <si>
    <t>О.3.3</t>
  </si>
  <si>
    <t>О.3.4</t>
  </si>
  <si>
    <t>О.3.5</t>
  </si>
  <si>
    <t>О.3.6</t>
  </si>
  <si>
    <t>О.3.7</t>
  </si>
  <si>
    <t>О.3.8</t>
  </si>
  <si>
    <t>О.3.9</t>
  </si>
  <si>
    <t>О.3.11</t>
  </si>
  <si>
    <t>О.3.13</t>
  </si>
  <si>
    <t>ВК 3.3</t>
  </si>
  <si>
    <t>ВК 3.5</t>
  </si>
  <si>
    <t>ВК 3.6</t>
  </si>
  <si>
    <t>ВК 3.7</t>
  </si>
  <si>
    <t>ВК 3.8</t>
  </si>
  <si>
    <t>ВК 3.9</t>
  </si>
  <si>
    <t>ВК 3.10</t>
  </si>
  <si>
    <t>ВК 3.11</t>
  </si>
  <si>
    <t>ВК 3.12</t>
  </si>
  <si>
    <t>ВК 3.13</t>
  </si>
  <si>
    <t>ВК 3.14</t>
  </si>
  <si>
    <t>ВК 3.15</t>
  </si>
  <si>
    <t>КПВ 3.1</t>
  </si>
  <si>
    <t>КПВ 3.2</t>
  </si>
  <si>
    <t>КПВ 3.3</t>
  </si>
  <si>
    <t>КПВ 3.4</t>
  </si>
  <si>
    <t>КПВ 3.5</t>
  </si>
  <si>
    <t>КПВ 3.6</t>
  </si>
  <si>
    <t>КПВ 3.7</t>
  </si>
  <si>
    <t>КПВ 3.8</t>
  </si>
  <si>
    <t>КПВ 3.9</t>
  </si>
  <si>
    <t>Исраилов Т.М.</t>
  </si>
  <si>
    <t>О.3.12</t>
  </si>
  <si>
    <t>Менеджмент</t>
  </si>
  <si>
    <t>Экономика предприятия</t>
  </si>
  <si>
    <t xml:space="preserve">Вариативная часть </t>
  </si>
  <si>
    <t>ВК 2.1</t>
  </si>
  <si>
    <t>В.1.0.</t>
  </si>
  <si>
    <t>В.1.1.</t>
  </si>
  <si>
    <t>В.1.2.</t>
  </si>
  <si>
    <t>В.1.3.</t>
  </si>
  <si>
    <t>В.2.0</t>
  </si>
  <si>
    <t>В.2.1.</t>
  </si>
  <si>
    <t>В.2.2.</t>
  </si>
  <si>
    <t>О.2.0.</t>
  </si>
  <si>
    <t>О.2.1</t>
  </si>
  <si>
    <t>О.2.2</t>
  </si>
  <si>
    <t>О.2.3</t>
  </si>
  <si>
    <t>Предквалификационная (8 недель)</t>
  </si>
  <si>
    <t>Производственная (6 недель)</t>
  </si>
  <si>
    <t xml:space="preserve">Кыргызский язык </t>
  </si>
  <si>
    <t xml:space="preserve">Русский язык </t>
  </si>
  <si>
    <t xml:space="preserve">ВК 1.1 </t>
  </si>
  <si>
    <t xml:space="preserve">ВК 1.2 </t>
  </si>
  <si>
    <t>Учебный план составили:</t>
  </si>
  <si>
    <t>Согласовано:</t>
  </si>
  <si>
    <t>Жумабаева Т.Т.</t>
  </si>
  <si>
    <t>Проректор заочного отделения с применением 
дистантных технологий, д.б.н., профессор</t>
  </si>
  <si>
    <t>Директор департамента качества и аккредитации
к.п.н, доцент</t>
  </si>
  <si>
    <t>Алтыбаева М.М.</t>
  </si>
  <si>
    <t>Атабаев И.Н.</t>
  </si>
  <si>
    <t>Проректор по научной работе, к.ф-м.н., доцент</t>
  </si>
  <si>
    <t>Начальник учебного отдела, к.м.н., доцент</t>
  </si>
  <si>
    <t>Арапбаев Р.Н.</t>
  </si>
  <si>
    <t>Проректор по работе со студенческим сообществом, 
к.ф-м.н., доцент</t>
  </si>
  <si>
    <t>Артыкова Ж.А.</t>
  </si>
  <si>
    <t>Асанбекова Ж.К.</t>
  </si>
  <si>
    <t>Ученый секретарь, к.п.н., доцент</t>
  </si>
  <si>
    <t>Руководитель производственной практики</t>
  </si>
  <si>
    <t>Матикеев Т.К.</t>
  </si>
  <si>
    <t>Экономика и управление на 
предприятии</t>
  </si>
  <si>
    <t xml:space="preserve">Учебный план рассмотрен и одобрен Учебно-методическим объединением ОшГУ и составлен на основании государственного образовательного стандарта по направлению 580100 Экономика (бакалавр), утвержденного  МОиН КР от 21.09.2021г., номер №1578  </t>
  </si>
  <si>
    <t>Шералиев Н.Т.</t>
  </si>
  <si>
    <t>доц. Умаров С.Т.</t>
  </si>
  <si>
    <t>Гл.бухгалтер Ошский ОЦК</t>
  </si>
  <si>
    <t>Гл.бухгалтер Отд.образования г.Ош</t>
  </si>
  <si>
    <t>Ошск. техн.университет, каф.БУиА</t>
  </si>
  <si>
    <t>Турдуев Т.К.</t>
  </si>
  <si>
    <t>Председатель учебно-методического 
комитета факультета БиМ (декан)</t>
  </si>
  <si>
    <t>Заведующие кафедрами:        Экономика и налоги</t>
  </si>
  <si>
    <t>Внешние эксперты:</t>
  </si>
  <si>
    <t xml:space="preserve">                 </t>
  </si>
  <si>
    <t>Физическая культура, отчетность в 2,4,6 сем. зачет</t>
  </si>
  <si>
    <t>Вариативная часть</t>
  </si>
  <si>
    <t>Информационные технологии в экономике</t>
  </si>
  <si>
    <t xml:space="preserve"> Ведение в экономику</t>
  </si>
  <si>
    <t>Автоматизация работы экономиста-бухгалтера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</si>
</sst>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color rgb="FFC00000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6"/>
      <name val="Arial Cyr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26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rgb="FF0070C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1"/>
      <name val="Arial Cyr"/>
      <charset val="204"/>
    </font>
    <font>
      <b/>
      <sz val="11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6"/>
      <name val="Arial Cyr"/>
      <charset val="204"/>
    </font>
    <font>
      <sz val="8"/>
      <name val="Arial Cyr"/>
      <family val="2"/>
      <charset val="204"/>
    </font>
    <font>
      <b/>
      <u/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C0000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/>
    <xf numFmtId="0" fontId="18" fillId="0" borderId="1" xfId="0" applyFont="1" applyBorder="1" applyAlignment="1">
      <alignment horizontal="center" vertical="center" textRotation="90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7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Border="1" applyAlignment="1">
      <alignment horizontal="centerContinuous" vertical="center"/>
    </xf>
    <xf numFmtId="0" fontId="28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6" fillId="0" borderId="2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/>
    </xf>
    <xf numFmtId="0" fontId="36" fillId="0" borderId="0" xfId="0" applyFont="1" applyFill="1" applyBorder="1"/>
    <xf numFmtId="0" fontId="36" fillId="0" borderId="0" xfId="0" applyFont="1" applyFill="1"/>
    <xf numFmtId="0" fontId="36" fillId="0" borderId="0" xfId="0" applyFont="1" applyFill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vertical="center"/>
    </xf>
    <xf numFmtId="0" fontId="38" fillId="0" borderId="1" xfId="0" applyNumberFormat="1" applyFont="1" applyFill="1" applyBorder="1" applyAlignment="1">
      <alignment vertical="center"/>
    </xf>
    <xf numFmtId="0" fontId="38" fillId="0" borderId="1" xfId="0" applyNumberFormat="1" applyFont="1" applyFill="1" applyBorder="1" applyAlignment="1">
      <alignment vertical="center" wrapText="1"/>
    </xf>
    <xf numFmtId="0" fontId="38" fillId="0" borderId="1" xfId="0" applyNumberFormat="1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vertical="center"/>
    </xf>
    <xf numFmtId="49" fontId="36" fillId="0" borderId="1" xfId="0" applyNumberFormat="1" applyFont="1" applyFill="1" applyBorder="1" applyAlignment="1">
      <alignment vertical="center"/>
    </xf>
    <xf numFmtId="0" fontId="36" fillId="0" borderId="1" xfId="0" applyFont="1" applyFill="1" applyBorder="1"/>
    <xf numFmtId="0" fontId="38" fillId="0" borderId="1" xfId="0" applyFont="1" applyFill="1" applyBorder="1" applyAlignment="1">
      <alignment vertical="center" wrapText="1"/>
    </xf>
    <xf numFmtId="1" fontId="39" fillId="0" borderId="1" xfId="0" applyNumberFormat="1" applyFont="1" applyFill="1" applyBorder="1" applyAlignment="1">
      <alignment horizontal="center" vertical="center"/>
    </xf>
    <xf numFmtId="1" fontId="40" fillId="0" borderId="1" xfId="0" applyNumberFormat="1" applyFont="1" applyFill="1" applyBorder="1" applyAlignment="1">
      <alignment horizontal="center" vertical="center"/>
    </xf>
    <xf numFmtId="0" fontId="40" fillId="0" borderId="1" xfId="0" applyNumberFormat="1" applyFont="1" applyFill="1" applyBorder="1" applyAlignment="1">
      <alignment horizontal="center" vertical="center"/>
    </xf>
    <xf numFmtId="1" fontId="38" fillId="0" borderId="1" xfId="0" applyNumberFormat="1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vertical="center"/>
    </xf>
    <xf numFmtId="0" fontId="38" fillId="0" borderId="1" xfId="0" applyFont="1" applyFill="1" applyBorder="1" applyAlignment="1">
      <alignment vertical="center"/>
    </xf>
    <xf numFmtId="0" fontId="38" fillId="0" borderId="4" xfId="0" applyFont="1" applyFill="1" applyBorder="1" applyAlignment="1">
      <alignment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vertical="top"/>
    </xf>
    <xf numFmtId="0" fontId="36" fillId="0" borderId="1" xfId="0" applyFont="1" applyFill="1" applyBorder="1" applyAlignment="1">
      <alignment horizontal="center" wrapText="1"/>
    </xf>
    <xf numFmtId="0" fontId="36" fillId="0" borderId="1" xfId="0" applyFont="1" applyFill="1" applyBorder="1" applyAlignment="1"/>
    <xf numFmtId="0" fontId="39" fillId="0" borderId="1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left"/>
    </xf>
    <xf numFmtId="0" fontId="39" fillId="0" borderId="4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vertical="center"/>
    </xf>
    <xf numFmtId="49" fontId="36" fillId="0" borderId="0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wrapText="1"/>
    </xf>
    <xf numFmtId="0" fontId="36" fillId="0" borderId="5" xfId="0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/>
    </xf>
    <xf numFmtId="0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wrapText="1"/>
    </xf>
    <xf numFmtId="1" fontId="38" fillId="0" borderId="4" xfId="0" applyNumberFormat="1" applyFont="1" applyFill="1" applyBorder="1" applyAlignment="1">
      <alignment horizontal="center" vertical="center"/>
    </xf>
    <xf numFmtId="0" fontId="38" fillId="0" borderId="4" xfId="0" applyNumberFormat="1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1" fontId="41" fillId="2" borderId="1" xfId="0" applyNumberFormat="1" applyFont="1" applyFill="1" applyBorder="1" applyAlignment="1">
      <alignment horizontal="center" vertical="center"/>
    </xf>
    <xf numFmtId="0" fontId="41" fillId="2" borderId="1" xfId="0" applyNumberFormat="1" applyFont="1" applyFill="1" applyBorder="1" applyAlignment="1">
      <alignment horizontal="center" vertical="center"/>
    </xf>
    <xf numFmtId="0" fontId="41" fillId="2" borderId="4" xfId="0" applyNumberFormat="1" applyFont="1" applyFill="1" applyBorder="1" applyAlignment="1">
      <alignment horizontal="center" vertical="center"/>
    </xf>
    <xf numFmtId="164" fontId="36" fillId="0" borderId="1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64" fontId="36" fillId="0" borderId="0" xfId="0" applyNumberFormat="1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 vertical="center"/>
    </xf>
    <xf numFmtId="1" fontId="36" fillId="0" borderId="1" xfId="0" applyNumberFormat="1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164" fontId="36" fillId="0" borderId="0" xfId="0" applyNumberFormat="1" applyFont="1" applyFill="1" applyAlignment="1">
      <alignment horizontal="center"/>
    </xf>
    <xf numFmtId="0" fontId="36" fillId="0" borderId="1" xfId="0" applyFont="1" applyFill="1" applyBorder="1" applyAlignment="1">
      <alignment wrapText="1"/>
    </xf>
    <xf numFmtId="0" fontId="36" fillId="0" borderId="1" xfId="0" applyFont="1" applyFill="1" applyBorder="1" applyAlignment="1">
      <alignment horizontal="center"/>
    </xf>
    <xf numFmtId="0" fontId="42" fillId="0" borderId="1" xfId="0" applyNumberFormat="1" applyFont="1" applyFill="1" applyBorder="1" applyAlignment="1">
      <alignment horizontal="center" vertical="center"/>
    </xf>
    <xf numFmtId="1" fontId="42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6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textRotation="90" wrapText="1"/>
    </xf>
    <xf numFmtId="0" fontId="26" fillId="0" borderId="6" xfId="0" applyFont="1" applyBorder="1" applyAlignment="1">
      <alignment horizontal="center" textRotation="90" wrapText="1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5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wrapText="1"/>
    </xf>
    <xf numFmtId="0" fontId="36" fillId="0" borderId="4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 vertical="justify" wrapText="1"/>
    </xf>
    <xf numFmtId="0" fontId="36" fillId="0" borderId="0" xfId="0" applyFont="1" applyFill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8"/>
  <sheetViews>
    <sheetView view="pageBreakPreview" topLeftCell="A13" zoomScale="60" workbookViewId="0">
      <selection activeCell="AD14" sqref="AD14"/>
    </sheetView>
  </sheetViews>
  <sheetFormatPr defaultColWidth="2.7109375" defaultRowHeight="12.75" x14ac:dyDescent="0.2"/>
  <cols>
    <col min="1" max="53" width="3.7109375" style="1" customWidth="1"/>
    <col min="54" max="59" width="5.42578125" style="1" customWidth="1"/>
    <col min="60" max="256" width="2.7109375" style="1"/>
    <col min="257" max="309" width="3.7109375" style="1" customWidth="1"/>
    <col min="310" max="310" width="5.42578125" style="1" customWidth="1"/>
    <col min="311" max="314" width="3.7109375" style="1" customWidth="1"/>
    <col min="315" max="315" width="5.42578125" style="1" customWidth="1"/>
    <col min="316" max="512" width="2.7109375" style="1"/>
    <col min="513" max="565" width="3.7109375" style="1" customWidth="1"/>
    <col min="566" max="566" width="5.42578125" style="1" customWidth="1"/>
    <col min="567" max="570" width="3.7109375" style="1" customWidth="1"/>
    <col min="571" max="571" width="5.42578125" style="1" customWidth="1"/>
    <col min="572" max="768" width="2.7109375" style="1"/>
    <col min="769" max="821" width="3.7109375" style="1" customWidth="1"/>
    <col min="822" max="822" width="5.42578125" style="1" customWidth="1"/>
    <col min="823" max="826" width="3.7109375" style="1" customWidth="1"/>
    <col min="827" max="827" width="5.42578125" style="1" customWidth="1"/>
    <col min="828" max="1024" width="2.7109375" style="1"/>
    <col min="1025" max="1077" width="3.7109375" style="1" customWidth="1"/>
    <col min="1078" max="1078" width="5.42578125" style="1" customWidth="1"/>
    <col min="1079" max="1082" width="3.7109375" style="1" customWidth="1"/>
    <col min="1083" max="1083" width="5.42578125" style="1" customWidth="1"/>
    <col min="1084" max="1280" width="2.7109375" style="1"/>
    <col min="1281" max="1333" width="3.7109375" style="1" customWidth="1"/>
    <col min="1334" max="1334" width="5.42578125" style="1" customWidth="1"/>
    <col min="1335" max="1338" width="3.7109375" style="1" customWidth="1"/>
    <col min="1339" max="1339" width="5.42578125" style="1" customWidth="1"/>
    <col min="1340" max="1536" width="2.7109375" style="1"/>
    <col min="1537" max="1589" width="3.7109375" style="1" customWidth="1"/>
    <col min="1590" max="1590" width="5.42578125" style="1" customWidth="1"/>
    <col min="1591" max="1594" width="3.7109375" style="1" customWidth="1"/>
    <col min="1595" max="1595" width="5.42578125" style="1" customWidth="1"/>
    <col min="1596" max="1792" width="2.7109375" style="1"/>
    <col min="1793" max="1845" width="3.7109375" style="1" customWidth="1"/>
    <col min="1846" max="1846" width="5.42578125" style="1" customWidth="1"/>
    <col min="1847" max="1850" width="3.7109375" style="1" customWidth="1"/>
    <col min="1851" max="1851" width="5.42578125" style="1" customWidth="1"/>
    <col min="1852" max="2048" width="2.7109375" style="1"/>
    <col min="2049" max="2101" width="3.7109375" style="1" customWidth="1"/>
    <col min="2102" max="2102" width="5.42578125" style="1" customWidth="1"/>
    <col min="2103" max="2106" width="3.7109375" style="1" customWidth="1"/>
    <col min="2107" max="2107" width="5.42578125" style="1" customWidth="1"/>
    <col min="2108" max="2304" width="2.7109375" style="1"/>
    <col min="2305" max="2357" width="3.7109375" style="1" customWidth="1"/>
    <col min="2358" max="2358" width="5.42578125" style="1" customWidth="1"/>
    <col min="2359" max="2362" width="3.7109375" style="1" customWidth="1"/>
    <col min="2363" max="2363" width="5.42578125" style="1" customWidth="1"/>
    <col min="2364" max="2560" width="2.7109375" style="1"/>
    <col min="2561" max="2613" width="3.7109375" style="1" customWidth="1"/>
    <col min="2614" max="2614" width="5.42578125" style="1" customWidth="1"/>
    <col min="2615" max="2618" width="3.7109375" style="1" customWidth="1"/>
    <col min="2619" max="2619" width="5.42578125" style="1" customWidth="1"/>
    <col min="2620" max="2816" width="2.7109375" style="1"/>
    <col min="2817" max="2869" width="3.7109375" style="1" customWidth="1"/>
    <col min="2870" max="2870" width="5.42578125" style="1" customWidth="1"/>
    <col min="2871" max="2874" width="3.7109375" style="1" customWidth="1"/>
    <col min="2875" max="2875" width="5.42578125" style="1" customWidth="1"/>
    <col min="2876" max="3072" width="2.7109375" style="1"/>
    <col min="3073" max="3125" width="3.7109375" style="1" customWidth="1"/>
    <col min="3126" max="3126" width="5.42578125" style="1" customWidth="1"/>
    <col min="3127" max="3130" width="3.7109375" style="1" customWidth="1"/>
    <col min="3131" max="3131" width="5.42578125" style="1" customWidth="1"/>
    <col min="3132" max="3328" width="2.7109375" style="1"/>
    <col min="3329" max="3381" width="3.7109375" style="1" customWidth="1"/>
    <col min="3382" max="3382" width="5.42578125" style="1" customWidth="1"/>
    <col min="3383" max="3386" width="3.7109375" style="1" customWidth="1"/>
    <col min="3387" max="3387" width="5.42578125" style="1" customWidth="1"/>
    <col min="3388" max="3584" width="2.7109375" style="1"/>
    <col min="3585" max="3637" width="3.7109375" style="1" customWidth="1"/>
    <col min="3638" max="3638" width="5.42578125" style="1" customWidth="1"/>
    <col min="3639" max="3642" width="3.7109375" style="1" customWidth="1"/>
    <col min="3643" max="3643" width="5.42578125" style="1" customWidth="1"/>
    <col min="3644" max="3840" width="2.7109375" style="1"/>
    <col min="3841" max="3893" width="3.7109375" style="1" customWidth="1"/>
    <col min="3894" max="3894" width="5.42578125" style="1" customWidth="1"/>
    <col min="3895" max="3898" width="3.7109375" style="1" customWidth="1"/>
    <col min="3899" max="3899" width="5.42578125" style="1" customWidth="1"/>
    <col min="3900" max="4096" width="2.7109375" style="1"/>
    <col min="4097" max="4149" width="3.7109375" style="1" customWidth="1"/>
    <col min="4150" max="4150" width="5.42578125" style="1" customWidth="1"/>
    <col min="4151" max="4154" width="3.7109375" style="1" customWidth="1"/>
    <col min="4155" max="4155" width="5.42578125" style="1" customWidth="1"/>
    <col min="4156" max="4352" width="2.7109375" style="1"/>
    <col min="4353" max="4405" width="3.7109375" style="1" customWidth="1"/>
    <col min="4406" max="4406" width="5.42578125" style="1" customWidth="1"/>
    <col min="4407" max="4410" width="3.7109375" style="1" customWidth="1"/>
    <col min="4411" max="4411" width="5.42578125" style="1" customWidth="1"/>
    <col min="4412" max="4608" width="2.7109375" style="1"/>
    <col min="4609" max="4661" width="3.7109375" style="1" customWidth="1"/>
    <col min="4662" max="4662" width="5.42578125" style="1" customWidth="1"/>
    <col min="4663" max="4666" width="3.7109375" style="1" customWidth="1"/>
    <col min="4667" max="4667" width="5.42578125" style="1" customWidth="1"/>
    <col min="4668" max="4864" width="2.7109375" style="1"/>
    <col min="4865" max="4917" width="3.7109375" style="1" customWidth="1"/>
    <col min="4918" max="4918" width="5.42578125" style="1" customWidth="1"/>
    <col min="4919" max="4922" width="3.7109375" style="1" customWidth="1"/>
    <col min="4923" max="4923" width="5.42578125" style="1" customWidth="1"/>
    <col min="4924" max="5120" width="2.7109375" style="1"/>
    <col min="5121" max="5173" width="3.7109375" style="1" customWidth="1"/>
    <col min="5174" max="5174" width="5.42578125" style="1" customWidth="1"/>
    <col min="5175" max="5178" width="3.7109375" style="1" customWidth="1"/>
    <col min="5179" max="5179" width="5.42578125" style="1" customWidth="1"/>
    <col min="5180" max="5376" width="2.7109375" style="1"/>
    <col min="5377" max="5429" width="3.7109375" style="1" customWidth="1"/>
    <col min="5430" max="5430" width="5.42578125" style="1" customWidth="1"/>
    <col min="5431" max="5434" width="3.7109375" style="1" customWidth="1"/>
    <col min="5435" max="5435" width="5.42578125" style="1" customWidth="1"/>
    <col min="5436" max="5632" width="2.7109375" style="1"/>
    <col min="5633" max="5685" width="3.7109375" style="1" customWidth="1"/>
    <col min="5686" max="5686" width="5.42578125" style="1" customWidth="1"/>
    <col min="5687" max="5690" width="3.7109375" style="1" customWidth="1"/>
    <col min="5691" max="5691" width="5.42578125" style="1" customWidth="1"/>
    <col min="5692" max="5888" width="2.7109375" style="1"/>
    <col min="5889" max="5941" width="3.7109375" style="1" customWidth="1"/>
    <col min="5942" max="5942" width="5.42578125" style="1" customWidth="1"/>
    <col min="5943" max="5946" width="3.7109375" style="1" customWidth="1"/>
    <col min="5947" max="5947" width="5.42578125" style="1" customWidth="1"/>
    <col min="5948" max="6144" width="2.7109375" style="1"/>
    <col min="6145" max="6197" width="3.7109375" style="1" customWidth="1"/>
    <col min="6198" max="6198" width="5.42578125" style="1" customWidth="1"/>
    <col min="6199" max="6202" width="3.7109375" style="1" customWidth="1"/>
    <col min="6203" max="6203" width="5.42578125" style="1" customWidth="1"/>
    <col min="6204" max="6400" width="2.7109375" style="1"/>
    <col min="6401" max="6453" width="3.7109375" style="1" customWidth="1"/>
    <col min="6454" max="6454" width="5.42578125" style="1" customWidth="1"/>
    <col min="6455" max="6458" width="3.7109375" style="1" customWidth="1"/>
    <col min="6459" max="6459" width="5.42578125" style="1" customWidth="1"/>
    <col min="6460" max="6656" width="2.7109375" style="1"/>
    <col min="6657" max="6709" width="3.7109375" style="1" customWidth="1"/>
    <col min="6710" max="6710" width="5.42578125" style="1" customWidth="1"/>
    <col min="6711" max="6714" width="3.7109375" style="1" customWidth="1"/>
    <col min="6715" max="6715" width="5.42578125" style="1" customWidth="1"/>
    <col min="6716" max="6912" width="2.7109375" style="1"/>
    <col min="6913" max="6965" width="3.7109375" style="1" customWidth="1"/>
    <col min="6966" max="6966" width="5.42578125" style="1" customWidth="1"/>
    <col min="6967" max="6970" width="3.7109375" style="1" customWidth="1"/>
    <col min="6971" max="6971" width="5.42578125" style="1" customWidth="1"/>
    <col min="6972" max="7168" width="2.7109375" style="1"/>
    <col min="7169" max="7221" width="3.7109375" style="1" customWidth="1"/>
    <col min="7222" max="7222" width="5.42578125" style="1" customWidth="1"/>
    <col min="7223" max="7226" width="3.7109375" style="1" customWidth="1"/>
    <col min="7227" max="7227" width="5.42578125" style="1" customWidth="1"/>
    <col min="7228" max="7424" width="2.7109375" style="1"/>
    <col min="7425" max="7477" width="3.7109375" style="1" customWidth="1"/>
    <col min="7478" max="7478" width="5.42578125" style="1" customWidth="1"/>
    <col min="7479" max="7482" width="3.7109375" style="1" customWidth="1"/>
    <col min="7483" max="7483" width="5.42578125" style="1" customWidth="1"/>
    <col min="7484" max="7680" width="2.7109375" style="1"/>
    <col min="7681" max="7733" width="3.7109375" style="1" customWidth="1"/>
    <col min="7734" max="7734" width="5.42578125" style="1" customWidth="1"/>
    <col min="7735" max="7738" width="3.7109375" style="1" customWidth="1"/>
    <col min="7739" max="7739" width="5.42578125" style="1" customWidth="1"/>
    <col min="7740" max="7936" width="2.7109375" style="1"/>
    <col min="7937" max="7989" width="3.7109375" style="1" customWidth="1"/>
    <col min="7990" max="7990" width="5.42578125" style="1" customWidth="1"/>
    <col min="7991" max="7994" width="3.7109375" style="1" customWidth="1"/>
    <col min="7995" max="7995" width="5.42578125" style="1" customWidth="1"/>
    <col min="7996" max="8192" width="2.7109375" style="1"/>
    <col min="8193" max="8245" width="3.7109375" style="1" customWidth="1"/>
    <col min="8246" max="8246" width="5.42578125" style="1" customWidth="1"/>
    <col min="8247" max="8250" width="3.7109375" style="1" customWidth="1"/>
    <col min="8251" max="8251" width="5.42578125" style="1" customWidth="1"/>
    <col min="8252" max="8448" width="2.7109375" style="1"/>
    <col min="8449" max="8501" width="3.7109375" style="1" customWidth="1"/>
    <col min="8502" max="8502" width="5.42578125" style="1" customWidth="1"/>
    <col min="8503" max="8506" width="3.7109375" style="1" customWidth="1"/>
    <col min="8507" max="8507" width="5.42578125" style="1" customWidth="1"/>
    <col min="8508" max="8704" width="2.7109375" style="1"/>
    <col min="8705" max="8757" width="3.7109375" style="1" customWidth="1"/>
    <col min="8758" max="8758" width="5.42578125" style="1" customWidth="1"/>
    <col min="8759" max="8762" width="3.7109375" style="1" customWidth="1"/>
    <col min="8763" max="8763" width="5.42578125" style="1" customWidth="1"/>
    <col min="8764" max="8960" width="2.7109375" style="1"/>
    <col min="8961" max="9013" width="3.7109375" style="1" customWidth="1"/>
    <col min="9014" max="9014" width="5.42578125" style="1" customWidth="1"/>
    <col min="9015" max="9018" width="3.7109375" style="1" customWidth="1"/>
    <col min="9019" max="9019" width="5.42578125" style="1" customWidth="1"/>
    <col min="9020" max="9216" width="2.7109375" style="1"/>
    <col min="9217" max="9269" width="3.7109375" style="1" customWidth="1"/>
    <col min="9270" max="9270" width="5.42578125" style="1" customWidth="1"/>
    <col min="9271" max="9274" width="3.7109375" style="1" customWidth="1"/>
    <col min="9275" max="9275" width="5.42578125" style="1" customWidth="1"/>
    <col min="9276" max="9472" width="2.7109375" style="1"/>
    <col min="9473" max="9525" width="3.7109375" style="1" customWidth="1"/>
    <col min="9526" max="9526" width="5.42578125" style="1" customWidth="1"/>
    <col min="9527" max="9530" width="3.7109375" style="1" customWidth="1"/>
    <col min="9531" max="9531" width="5.42578125" style="1" customWidth="1"/>
    <col min="9532" max="9728" width="2.7109375" style="1"/>
    <col min="9729" max="9781" width="3.7109375" style="1" customWidth="1"/>
    <col min="9782" max="9782" width="5.42578125" style="1" customWidth="1"/>
    <col min="9783" max="9786" width="3.7109375" style="1" customWidth="1"/>
    <col min="9787" max="9787" width="5.42578125" style="1" customWidth="1"/>
    <col min="9788" max="9984" width="2.7109375" style="1"/>
    <col min="9985" max="10037" width="3.7109375" style="1" customWidth="1"/>
    <col min="10038" max="10038" width="5.42578125" style="1" customWidth="1"/>
    <col min="10039" max="10042" width="3.7109375" style="1" customWidth="1"/>
    <col min="10043" max="10043" width="5.42578125" style="1" customWidth="1"/>
    <col min="10044" max="10240" width="2.7109375" style="1"/>
    <col min="10241" max="10293" width="3.7109375" style="1" customWidth="1"/>
    <col min="10294" max="10294" width="5.42578125" style="1" customWidth="1"/>
    <col min="10295" max="10298" width="3.7109375" style="1" customWidth="1"/>
    <col min="10299" max="10299" width="5.42578125" style="1" customWidth="1"/>
    <col min="10300" max="10496" width="2.7109375" style="1"/>
    <col min="10497" max="10549" width="3.7109375" style="1" customWidth="1"/>
    <col min="10550" max="10550" width="5.42578125" style="1" customWidth="1"/>
    <col min="10551" max="10554" width="3.7109375" style="1" customWidth="1"/>
    <col min="10555" max="10555" width="5.42578125" style="1" customWidth="1"/>
    <col min="10556" max="10752" width="2.7109375" style="1"/>
    <col min="10753" max="10805" width="3.7109375" style="1" customWidth="1"/>
    <col min="10806" max="10806" width="5.42578125" style="1" customWidth="1"/>
    <col min="10807" max="10810" width="3.7109375" style="1" customWidth="1"/>
    <col min="10811" max="10811" width="5.42578125" style="1" customWidth="1"/>
    <col min="10812" max="11008" width="2.7109375" style="1"/>
    <col min="11009" max="11061" width="3.7109375" style="1" customWidth="1"/>
    <col min="11062" max="11062" width="5.42578125" style="1" customWidth="1"/>
    <col min="11063" max="11066" width="3.7109375" style="1" customWidth="1"/>
    <col min="11067" max="11067" width="5.42578125" style="1" customWidth="1"/>
    <col min="11068" max="11264" width="2.7109375" style="1"/>
    <col min="11265" max="11317" width="3.7109375" style="1" customWidth="1"/>
    <col min="11318" max="11318" width="5.42578125" style="1" customWidth="1"/>
    <col min="11319" max="11322" width="3.7109375" style="1" customWidth="1"/>
    <col min="11323" max="11323" width="5.42578125" style="1" customWidth="1"/>
    <col min="11324" max="11520" width="2.7109375" style="1"/>
    <col min="11521" max="11573" width="3.7109375" style="1" customWidth="1"/>
    <col min="11574" max="11574" width="5.42578125" style="1" customWidth="1"/>
    <col min="11575" max="11578" width="3.7109375" style="1" customWidth="1"/>
    <col min="11579" max="11579" width="5.42578125" style="1" customWidth="1"/>
    <col min="11580" max="11776" width="2.7109375" style="1"/>
    <col min="11777" max="11829" width="3.7109375" style="1" customWidth="1"/>
    <col min="11830" max="11830" width="5.42578125" style="1" customWidth="1"/>
    <col min="11831" max="11834" width="3.7109375" style="1" customWidth="1"/>
    <col min="11835" max="11835" width="5.42578125" style="1" customWidth="1"/>
    <col min="11836" max="12032" width="2.7109375" style="1"/>
    <col min="12033" max="12085" width="3.7109375" style="1" customWidth="1"/>
    <col min="12086" max="12086" width="5.42578125" style="1" customWidth="1"/>
    <col min="12087" max="12090" width="3.7109375" style="1" customWidth="1"/>
    <col min="12091" max="12091" width="5.42578125" style="1" customWidth="1"/>
    <col min="12092" max="12288" width="2.7109375" style="1"/>
    <col min="12289" max="12341" width="3.7109375" style="1" customWidth="1"/>
    <col min="12342" max="12342" width="5.42578125" style="1" customWidth="1"/>
    <col min="12343" max="12346" width="3.7109375" style="1" customWidth="1"/>
    <col min="12347" max="12347" width="5.42578125" style="1" customWidth="1"/>
    <col min="12348" max="12544" width="2.7109375" style="1"/>
    <col min="12545" max="12597" width="3.7109375" style="1" customWidth="1"/>
    <col min="12598" max="12598" width="5.42578125" style="1" customWidth="1"/>
    <col min="12599" max="12602" width="3.7109375" style="1" customWidth="1"/>
    <col min="12603" max="12603" width="5.42578125" style="1" customWidth="1"/>
    <col min="12604" max="12800" width="2.7109375" style="1"/>
    <col min="12801" max="12853" width="3.7109375" style="1" customWidth="1"/>
    <col min="12854" max="12854" width="5.42578125" style="1" customWidth="1"/>
    <col min="12855" max="12858" width="3.7109375" style="1" customWidth="1"/>
    <col min="12859" max="12859" width="5.42578125" style="1" customWidth="1"/>
    <col min="12860" max="13056" width="2.7109375" style="1"/>
    <col min="13057" max="13109" width="3.7109375" style="1" customWidth="1"/>
    <col min="13110" max="13110" width="5.42578125" style="1" customWidth="1"/>
    <col min="13111" max="13114" width="3.7109375" style="1" customWidth="1"/>
    <col min="13115" max="13115" width="5.42578125" style="1" customWidth="1"/>
    <col min="13116" max="13312" width="2.7109375" style="1"/>
    <col min="13313" max="13365" width="3.7109375" style="1" customWidth="1"/>
    <col min="13366" max="13366" width="5.42578125" style="1" customWidth="1"/>
    <col min="13367" max="13370" width="3.7109375" style="1" customWidth="1"/>
    <col min="13371" max="13371" width="5.42578125" style="1" customWidth="1"/>
    <col min="13372" max="13568" width="2.7109375" style="1"/>
    <col min="13569" max="13621" width="3.7109375" style="1" customWidth="1"/>
    <col min="13622" max="13622" width="5.42578125" style="1" customWidth="1"/>
    <col min="13623" max="13626" width="3.7109375" style="1" customWidth="1"/>
    <col min="13627" max="13627" width="5.42578125" style="1" customWidth="1"/>
    <col min="13628" max="13824" width="2.7109375" style="1"/>
    <col min="13825" max="13877" width="3.7109375" style="1" customWidth="1"/>
    <col min="13878" max="13878" width="5.42578125" style="1" customWidth="1"/>
    <col min="13879" max="13882" width="3.7109375" style="1" customWidth="1"/>
    <col min="13883" max="13883" width="5.42578125" style="1" customWidth="1"/>
    <col min="13884" max="14080" width="2.7109375" style="1"/>
    <col min="14081" max="14133" width="3.7109375" style="1" customWidth="1"/>
    <col min="14134" max="14134" width="5.42578125" style="1" customWidth="1"/>
    <col min="14135" max="14138" width="3.7109375" style="1" customWidth="1"/>
    <col min="14139" max="14139" width="5.42578125" style="1" customWidth="1"/>
    <col min="14140" max="14336" width="2.7109375" style="1"/>
    <col min="14337" max="14389" width="3.7109375" style="1" customWidth="1"/>
    <col min="14390" max="14390" width="5.42578125" style="1" customWidth="1"/>
    <col min="14391" max="14394" width="3.7109375" style="1" customWidth="1"/>
    <col min="14395" max="14395" width="5.42578125" style="1" customWidth="1"/>
    <col min="14396" max="14592" width="2.7109375" style="1"/>
    <col min="14593" max="14645" width="3.7109375" style="1" customWidth="1"/>
    <col min="14646" max="14646" width="5.42578125" style="1" customWidth="1"/>
    <col min="14647" max="14650" width="3.7109375" style="1" customWidth="1"/>
    <col min="14651" max="14651" width="5.42578125" style="1" customWidth="1"/>
    <col min="14652" max="14848" width="2.7109375" style="1"/>
    <col min="14849" max="14901" width="3.7109375" style="1" customWidth="1"/>
    <col min="14902" max="14902" width="5.42578125" style="1" customWidth="1"/>
    <col min="14903" max="14906" width="3.7109375" style="1" customWidth="1"/>
    <col min="14907" max="14907" width="5.42578125" style="1" customWidth="1"/>
    <col min="14908" max="15104" width="2.7109375" style="1"/>
    <col min="15105" max="15157" width="3.7109375" style="1" customWidth="1"/>
    <col min="15158" max="15158" width="5.42578125" style="1" customWidth="1"/>
    <col min="15159" max="15162" width="3.7109375" style="1" customWidth="1"/>
    <col min="15163" max="15163" width="5.42578125" style="1" customWidth="1"/>
    <col min="15164" max="15360" width="2.7109375" style="1"/>
    <col min="15361" max="15413" width="3.7109375" style="1" customWidth="1"/>
    <col min="15414" max="15414" width="5.42578125" style="1" customWidth="1"/>
    <col min="15415" max="15418" width="3.7109375" style="1" customWidth="1"/>
    <col min="15419" max="15419" width="5.42578125" style="1" customWidth="1"/>
    <col min="15420" max="15616" width="2.7109375" style="1"/>
    <col min="15617" max="15669" width="3.7109375" style="1" customWidth="1"/>
    <col min="15670" max="15670" width="5.42578125" style="1" customWidth="1"/>
    <col min="15671" max="15674" width="3.7109375" style="1" customWidth="1"/>
    <col min="15675" max="15675" width="5.42578125" style="1" customWidth="1"/>
    <col min="15676" max="15872" width="2.7109375" style="1"/>
    <col min="15873" max="15925" width="3.7109375" style="1" customWidth="1"/>
    <col min="15926" max="15926" width="5.42578125" style="1" customWidth="1"/>
    <col min="15927" max="15930" width="3.7109375" style="1" customWidth="1"/>
    <col min="15931" max="15931" width="5.42578125" style="1" customWidth="1"/>
    <col min="15932" max="16128" width="2.7109375" style="1"/>
    <col min="16129" max="16181" width="3.7109375" style="1" customWidth="1"/>
    <col min="16182" max="16182" width="5.42578125" style="1" customWidth="1"/>
    <col min="16183" max="16186" width="3.7109375" style="1" customWidth="1"/>
    <col min="16187" max="16187" width="5.42578125" style="1" customWidth="1"/>
    <col min="16188" max="16384" width="2.7109375" style="1"/>
  </cols>
  <sheetData>
    <row r="1" spans="1:66" x14ac:dyDescent="0.2">
      <c r="BD1" s="69" t="s">
        <v>114</v>
      </c>
    </row>
    <row r="2" spans="1:66" ht="20.25" x14ac:dyDescent="0.2">
      <c r="B2" s="158" t="s">
        <v>44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</row>
    <row r="3" spans="1:66" ht="20.25" x14ac:dyDescent="0.2">
      <c r="B3" s="158" t="s">
        <v>92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</row>
    <row r="4" spans="1:66" ht="21" customHeight="1" x14ac:dyDescent="0.2"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</row>
    <row r="5" spans="1:66" ht="18" x14ac:dyDescent="0.2">
      <c r="B5" s="2"/>
      <c r="C5" s="2"/>
      <c r="D5" s="2"/>
      <c r="E5" s="2"/>
      <c r="F5" s="2"/>
      <c r="G5" s="2"/>
      <c r="H5" s="2"/>
      <c r="I5" s="2"/>
      <c r="AG5" s="3"/>
      <c r="AH5" s="4"/>
      <c r="AK5" s="2"/>
      <c r="AL5" s="2"/>
      <c r="AM5" s="2"/>
      <c r="AN5" s="5"/>
      <c r="AO5" s="6"/>
      <c r="AS5" s="7"/>
      <c r="AT5" s="7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66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10"/>
      <c r="BI6" s="4"/>
      <c r="BJ6" s="4"/>
      <c r="BK6" s="4"/>
      <c r="BL6" s="4"/>
      <c r="BM6" s="4"/>
      <c r="BN6" s="4"/>
    </row>
    <row r="7" spans="1:66" ht="18" x14ac:dyDescent="0.2">
      <c r="A7" s="11"/>
      <c r="B7" s="11"/>
      <c r="C7" s="8"/>
      <c r="D7" s="8"/>
      <c r="E7" s="8"/>
      <c r="I7" s="11" t="s">
        <v>45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8"/>
      <c r="U7" s="8"/>
      <c r="V7" s="8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8"/>
      <c r="AL7" s="8"/>
      <c r="AM7" s="8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8"/>
      <c r="BD7" s="8"/>
    </row>
    <row r="8" spans="1:66" ht="18" x14ac:dyDescent="0.2">
      <c r="A8" s="11"/>
      <c r="B8" s="11"/>
      <c r="C8" s="8"/>
      <c r="D8" s="8"/>
      <c r="E8" s="8"/>
      <c r="I8" s="11" t="s">
        <v>112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8"/>
      <c r="U8" s="8"/>
      <c r="V8" s="8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8"/>
      <c r="AL8" s="8"/>
      <c r="AM8" s="8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8"/>
      <c r="BD8" s="8"/>
    </row>
    <row r="9" spans="1:66" ht="18" x14ac:dyDescent="0.2">
      <c r="A9" s="11"/>
      <c r="B9" s="11"/>
      <c r="C9" s="8"/>
      <c r="D9" s="8"/>
      <c r="E9" s="8"/>
      <c r="I9" s="11" t="s">
        <v>98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8"/>
      <c r="U9" s="8"/>
      <c r="V9" s="8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8"/>
      <c r="AL9" s="8"/>
      <c r="AM9" s="8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8"/>
      <c r="BD9" s="8"/>
    </row>
    <row r="10" spans="1:66" ht="18" x14ac:dyDescent="0.2">
      <c r="B10" s="2"/>
      <c r="C10" s="2"/>
      <c r="D10" s="2"/>
      <c r="E10" s="2"/>
      <c r="F10" s="2"/>
      <c r="G10" s="2"/>
      <c r="H10" s="2"/>
      <c r="I10" s="2"/>
      <c r="AG10" s="3"/>
      <c r="AH10" s="4"/>
      <c r="AK10" s="2"/>
      <c r="AL10" s="2"/>
      <c r="AM10" s="2"/>
      <c r="AN10" s="5"/>
      <c r="AO10" s="6"/>
      <c r="AS10" s="7"/>
      <c r="AT10" s="7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1:66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0"/>
      <c r="BI11" s="4"/>
      <c r="BJ11" s="4"/>
      <c r="BK11" s="4"/>
      <c r="BL11" s="4"/>
      <c r="BM11" s="4"/>
      <c r="BN11" s="4"/>
    </row>
    <row r="12" spans="1:66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10"/>
      <c r="BI12" s="4"/>
      <c r="BJ12" s="4"/>
      <c r="BK12" s="4"/>
      <c r="BL12" s="4"/>
      <c r="BM12" s="4"/>
      <c r="BN12" s="4"/>
    </row>
    <row r="13" spans="1:66" ht="33.75" x14ac:dyDescent="0.25">
      <c r="B13" s="157" t="s">
        <v>116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2"/>
      <c r="BJ13" s="1" t="s">
        <v>46</v>
      </c>
    </row>
    <row r="14" spans="1:66" ht="33.75" x14ac:dyDescent="0.25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12"/>
    </row>
    <row r="15" spans="1:66" s="65" customFormat="1" ht="15.75" x14ac:dyDescent="0.2">
      <c r="B15" s="66"/>
      <c r="C15" s="66"/>
      <c r="D15" s="66"/>
      <c r="E15" s="66"/>
      <c r="F15" s="66"/>
      <c r="G15" s="66"/>
      <c r="H15" s="66"/>
      <c r="I15" s="62" t="s">
        <v>93</v>
      </c>
      <c r="J15" s="62"/>
      <c r="K15" s="62"/>
      <c r="L15" s="62"/>
      <c r="M15" s="62"/>
      <c r="N15" s="62"/>
      <c r="O15" s="61"/>
      <c r="P15" s="62"/>
      <c r="Q15" s="63"/>
      <c r="R15" s="63"/>
      <c r="S15" s="63"/>
      <c r="T15" s="63"/>
      <c r="U15" s="61"/>
      <c r="V15" s="61"/>
      <c r="W15" s="61"/>
      <c r="X15" s="61"/>
      <c r="Y15" s="61"/>
      <c r="Z15" s="61"/>
      <c r="AA15" s="62"/>
      <c r="AB15" s="62"/>
      <c r="AC15" s="62"/>
      <c r="AD15" s="62"/>
      <c r="AE15" s="62"/>
      <c r="AF15" s="62"/>
      <c r="AG15" s="61"/>
      <c r="AH15" s="62"/>
      <c r="AI15" s="63"/>
      <c r="AJ15" s="63"/>
      <c r="AK15" s="63"/>
      <c r="AL15" s="63"/>
      <c r="AX15" s="66"/>
      <c r="AY15" s="66"/>
      <c r="BA15" s="67"/>
    </row>
    <row r="16" spans="1:66" s="65" customFormat="1" ht="15.75" x14ac:dyDescent="0.2">
      <c r="B16" s="66"/>
      <c r="C16" s="66"/>
      <c r="D16" s="66"/>
      <c r="E16" s="66"/>
      <c r="F16" s="66"/>
      <c r="G16" s="66"/>
      <c r="H16" s="66"/>
      <c r="I16" s="62" t="s">
        <v>94</v>
      </c>
      <c r="J16" s="62"/>
      <c r="K16" s="62"/>
      <c r="L16" s="62"/>
      <c r="M16" s="62"/>
      <c r="N16" s="62"/>
      <c r="O16" s="61"/>
      <c r="P16" s="62"/>
      <c r="Q16" s="63"/>
      <c r="R16" s="63"/>
      <c r="S16" s="63"/>
      <c r="T16" s="63"/>
      <c r="U16" s="61"/>
      <c r="V16" s="61"/>
      <c r="W16" s="61"/>
      <c r="X16" s="61"/>
      <c r="Y16" s="61"/>
      <c r="Z16" s="61"/>
      <c r="AA16" s="62"/>
      <c r="AB16" s="62"/>
      <c r="AC16" s="62"/>
      <c r="AD16" s="62"/>
      <c r="AE16" s="62"/>
      <c r="AF16" s="62"/>
      <c r="AG16" s="61"/>
      <c r="AH16" s="62"/>
      <c r="AI16" s="63"/>
      <c r="AJ16" s="63"/>
      <c r="AK16" s="63"/>
      <c r="AL16" s="63"/>
      <c r="AX16" s="66"/>
      <c r="AY16" s="66"/>
      <c r="BA16" s="67"/>
    </row>
    <row r="17" spans="1:255" s="65" customFormat="1" ht="15.75" x14ac:dyDescent="0.2">
      <c r="B17" s="66"/>
      <c r="C17" s="66"/>
      <c r="D17" s="66"/>
      <c r="E17" s="66"/>
      <c r="F17" s="66"/>
      <c r="G17" s="66"/>
      <c r="H17" s="66"/>
      <c r="I17" s="62" t="s">
        <v>95</v>
      </c>
      <c r="J17" s="62"/>
      <c r="K17" s="62"/>
      <c r="L17" s="62"/>
      <c r="M17" s="62"/>
      <c r="N17" s="62"/>
      <c r="O17" s="61"/>
      <c r="P17" s="62"/>
      <c r="Q17" s="63"/>
      <c r="R17" s="63"/>
      <c r="S17" s="63"/>
      <c r="T17" s="63"/>
      <c r="U17" s="61"/>
      <c r="V17" s="61"/>
      <c r="W17" s="61"/>
      <c r="X17" s="61"/>
      <c r="Y17" s="61"/>
      <c r="Z17" s="61"/>
      <c r="AA17" s="62"/>
      <c r="AB17" s="62"/>
      <c r="AC17" s="62"/>
      <c r="AD17" s="62"/>
      <c r="AE17" s="62"/>
      <c r="AF17" s="62"/>
      <c r="AG17" s="61"/>
      <c r="AH17" s="62"/>
      <c r="AI17" s="63"/>
      <c r="AJ17" s="63"/>
      <c r="AK17" s="63"/>
      <c r="AL17" s="63"/>
      <c r="AX17" s="66"/>
      <c r="AY17" s="66"/>
      <c r="BA17" s="67"/>
    </row>
    <row r="18" spans="1:255" s="65" customFormat="1" ht="15.75" x14ac:dyDescent="0.2">
      <c r="B18" s="66"/>
      <c r="C18" s="66"/>
      <c r="D18" s="66"/>
      <c r="E18" s="66"/>
      <c r="F18" s="66"/>
      <c r="G18" s="66"/>
      <c r="H18" s="66"/>
      <c r="I18" s="62" t="s">
        <v>96</v>
      </c>
      <c r="J18" s="62"/>
      <c r="K18" s="62"/>
      <c r="L18" s="62"/>
      <c r="M18" s="62"/>
      <c r="N18" s="62"/>
      <c r="O18" s="61"/>
      <c r="P18" s="62"/>
      <c r="Q18" s="63"/>
      <c r="R18" s="63"/>
      <c r="S18" s="63"/>
      <c r="T18" s="63"/>
      <c r="U18" s="61"/>
      <c r="V18" s="61"/>
      <c r="W18" s="61"/>
      <c r="X18" s="61"/>
      <c r="Y18" s="61"/>
      <c r="Z18" s="61"/>
      <c r="AA18" s="62"/>
      <c r="AB18" s="62"/>
      <c r="AC18" s="62"/>
      <c r="AD18" s="62"/>
      <c r="AE18" s="62"/>
      <c r="AF18" s="62"/>
      <c r="AG18" s="61"/>
      <c r="AH18" s="62"/>
      <c r="AI18" s="63"/>
      <c r="AJ18" s="63"/>
      <c r="AK18" s="63"/>
      <c r="AL18" s="63"/>
      <c r="AX18" s="66"/>
      <c r="AY18" s="66"/>
      <c r="BA18" s="67"/>
    </row>
    <row r="19" spans="1:255" s="65" customFormat="1" ht="15.75" x14ac:dyDescent="0.2">
      <c r="B19" s="66"/>
      <c r="C19" s="66"/>
      <c r="D19" s="66"/>
      <c r="E19" s="66"/>
      <c r="F19" s="66"/>
      <c r="G19" s="66"/>
      <c r="H19" s="66"/>
      <c r="I19" s="62" t="s">
        <v>97</v>
      </c>
      <c r="J19" s="62"/>
      <c r="K19" s="62"/>
      <c r="L19" s="62"/>
      <c r="M19" s="62"/>
      <c r="N19" s="62"/>
      <c r="O19" s="61"/>
      <c r="P19" s="62"/>
      <c r="Q19" s="63"/>
      <c r="R19" s="63"/>
      <c r="S19" s="63"/>
      <c r="T19" s="63"/>
      <c r="U19" s="61"/>
      <c r="V19" s="61"/>
      <c r="W19" s="61"/>
      <c r="X19" s="61"/>
      <c r="Y19" s="61"/>
      <c r="Z19" s="61"/>
      <c r="AA19" s="62"/>
      <c r="AB19" s="62"/>
      <c r="AC19" s="62"/>
      <c r="AD19" s="62"/>
      <c r="AE19" s="62"/>
      <c r="AF19" s="62"/>
      <c r="AG19" s="61"/>
      <c r="AH19" s="62"/>
      <c r="AI19" s="63"/>
      <c r="AJ19" s="63"/>
      <c r="AK19" s="63"/>
      <c r="AL19" s="63"/>
      <c r="AX19" s="66"/>
      <c r="AY19" s="66"/>
      <c r="BA19" s="67"/>
    </row>
    <row r="20" spans="1:255" s="65" customFormat="1" ht="15.75" x14ac:dyDescent="0.2">
      <c r="B20" s="66"/>
      <c r="C20" s="66"/>
      <c r="D20" s="66"/>
      <c r="E20" s="66"/>
      <c r="F20" s="66"/>
      <c r="G20" s="66"/>
      <c r="H20" s="66"/>
      <c r="I20" s="62" t="s">
        <v>113</v>
      </c>
      <c r="J20" s="62"/>
      <c r="K20" s="62"/>
      <c r="L20" s="62"/>
      <c r="M20" s="62"/>
      <c r="N20" s="62"/>
      <c r="O20" s="61"/>
      <c r="P20" s="62"/>
      <c r="Q20" s="63"/>
      <c r="R20" s="63"/>
      <c r="S20" s="63"/>
      <c r="T20" s="63"/>
      <c r="U20" s="61"/>
      <c r="V20" s="61"/>
      <c r="W20" s="61"/>
      <c r="X20" s="61"/>
      <c r="Y20" s="61"/>
      <c r="Z20" s="61"/>
      <c r="AA20" s="62"/>
      <c r="AB20" s="62"/>
      <c r="AC20" s="62"/>
      <c r="AD20" s="62"/>
      <c r="AE20" s="62"/>
      <c r="AF20" s="62"/>
      <c r="AG20" s="61"/>
      <c r="AH20" s="62"/>
      <c r="AI20" s="63"/>
      <c r="AJ20" s="63"/>
      <c r="AK20" s="63"/>
      <c r="AL20" s="63"/>
      <c r="AX20" s="66"/>
      <c r="AY20" s="66"/>
      <c r="BA20" s="67"/>
    </row>
    <row r="21" spans="1:255" s="65" customFormat="1" ht="15.75" x14ac:dyDescent="0.2">
      <c r="B21" s="66"/>
      <c r="C21" s="66"/>
      <c r="D21" s="66"/>
      <c r="E21" s="66"/>
      <c r="F21" s="66"/>
      <c r="G21" s="66"/>
      <c r="H21" s="66"/>
      <c r="J21" s="66"/>
      <c r="O21" s="67"/>
      <c r="AA21" s="64"/>
      <c r="AB21" s="64"/>
      <c r="AC21" s="64"/>
      <c r="AD21" s="64"/>
      <c r="AE21" s="64"/>
      <c r="AF21" s="64"/>
      <c r="AG21" s="63"/>
      <c r="AH21" s="64"/>
      <c r="AI21" s="63"/>
      <c r="AJ21" s="63"/>
      <c r="AK21" s="63"/>
      <c r="AL21" s="63"/>
      <c r="AX21" s="66"/>
      <c r="AY21" s="66"/>
      <c r="BA21" s="67"/>
    </row>
    <row r="22" spans="1:255" ht="54" customHeight="1" x14ac:dyDescent="0.2">
      <c r="A22" s="146" t="s">
        <v>111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8"/>
      <c r="BB22" s="149" t="s">
        <v>110</v>
      </c>
      <c r="BC22" s="150"/>
      <c r="BD22" s="150"/>
      <c r="BE22" s="150"/>
      <c r="BF22" s="150"/>
      <c r="BG22" s="151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</row>
    <row r="23" spans="1:255" ht="58.9" customHeight="1" x14ac:dyDescent="0.2">
      <c r="A23" s="14"/>
      <c r="B23" s="152" t="s">
        <v>47</v>
      </c>
      <c r="C23" s="153"/>
      <c r="D23" s="153"/>
      <c r="E23" s="154"/>
      <c r="F23" s="152" t="s">
        <v>48</v>
      </c>
      <c r="G23" s="153"/>
      <c r="H23" s="153"/>
      <c r="I23" s="153"/>
      <c r="J23" s="154"/>
      <c r="K23" s="152" t="s">
        <v>49</v>
      </c>
      <c r="L23" s="153"/>
      <c r="M23" s="153"/>
      <c r="N23" s="154"/>
      <c r="O23" s="152" t="s">
        <v>50</v>
      </c>
      <c r="P23" s="153"/>
      <c r="Q23" s="153"/>
      <c r="R23" s="153"/>
      <c r="S23" s="154"/>
      <c r="T23" s="152" t="s">
        <v>51</v>
      </c>
      <c r="U23" s="153"/>
      <c r="V23" s="153"/>
      <c r="W23" s="154"/>
      <c r="X23" s="152" t="s">
        <v>52</v>
      </c>
      <c r="Y23" s="153"/>
      <c r="Z23" s="153"/>
      <c r="AA23" s="154"/>
      <c r="AB23" s="152" t="s">
        <v>53</v>
      </c>
      <c r="AC23" s="153"/>
      <c r="AD23" s="153"/>
      <c r="AE23" s="153"/>
      <c r="AF23" s="68"/>
      <c r="AG23" s="152" t="s">
        <v>54</v>
      </c>
      <c r="AH23" s="153"/>
      <c r="AI23" s="153"/>
      <c r="AJ23" s="154"/>
      <c r="AK23" s="152" t="s">
        <v>55</v>
      </c>
      <c r="AL23" s="153"/>
      <c r="AM23" s="153"/>
      <c r="AN23" s="154"/>
      <c r="AO23" s="152" t="s">
        <v>56</v>
      </c>
      <c r="AP23" s="153"/>
      <c r="AQ23" s="153"/>
      <c r="AR23" s="153"/>
      <c r="AS23" s="154"/>
      <c r="AT23" s="152" t="s">
        <v>57</v>
      </c>
      <c r="AU23" s="153"/>
      <c r="AV23" s="153"/>
      <c r="AW23" s="154"/>
      <c r="AX23" s="152" t="s">
        <v>58</v>
      </c>
      <c r="AY23" s="153"/>
      <c r="AZ23" s="153"/>
      <c r="BA23" s="154"/>
      <c r="BB23" s="155" t="s">
        <v>105</v>
      </c>
      <c r="BC23" s="155" t="s">
        <v>106</v>
      </c>
      <c r="BD23" s="155" t="s">
        <v>107</v>
      </c>
      <c r="BE23" s="155" t="s">
        <v>108</v>
      </c>
      <c r="BF23" s="155" t="s">
        <v>59</v>
      </c>
      <c r="BG23" s="155" t="s">
        <v>109</v>
      </c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</row>
    <row r="24" spans="1:255" ht="51" customHeight="1" x14ac:dyDescent="0.2">
      <c r="A24" s="16"/>
      <c r="B24" s="17">
        <v>1</v>
      </c>
      <c r="C24" s="17">
        <v>2</v>
      </c>
      <c r="D24" s="17">
        <v>3</v>
      </c>
      <c r="E24" s="17">
        <v>4</v>
      </c>
      <c r="F24" s="17">
        <v>5</v>
      </c>
      <c r="G24" s="17">
        <v>6</v>
      </c>
      <c r="H24" s="17">
        <v>7</v>
      </c>
      <c r="I24" s="17">
        <v>8</v>
      </c>
      <c r="J24" s="17">
        <v>9</v>
      </c>
      <c r="K24" s="17">
        <v>10</v>
      </c>
      <c r="L24" s="17">
        <v>11</v>
      </c>
      <c r="M24" s="17">
        <v>12</v>
      </c>
      <c r="N24" s="17">
        <v>13</v>
      </c>
      <c r="O24" s="17">
        <v>14</v>
      </c>
      <c r="P24" s="17">
        <v>15</v>
      </c>
      <c r="Q24" s="17">
        <v>16</v>
      </c>
      <c r="R24" s="17">
        <v>17</v>
      </c>
      <c r="S24" s="17">
        <v>18</v>
      </c>
      <c r="T24" s="17">
        <v>19</v>
      </c>
      <c r="U24" s="17">
        <v>20</v>
      </c>
      <c r="V24" s="17">
        <v>21</v>
      </c>
      <c r="W24" s="17">
        <v>22</v>
      </c>
      <c r="X24" s="17">
        <v>23</v>
      </c>
      <c r="Y24" s="17">
        <v>24</v>
      </c>
      <c r="Z24" s="17">
        <v>25</v>
      </c>
      <c r="AA24" s="17">
        <v>26</v>
      </c>
      <c r="AB24" s="17">
        <v>27</v>
      </c>
      <c r="AC24" s="17">
        <v>28</v>
      </c>
      <c r="AD24" s="17">
        <v>29</v>
      </c>
      <c r="AE24" s="17">
        <v>30</v>
      </c>
      <c r="AF24" s="17">
        <v>31</v>
      </c>
      <c r="AG24" s="17">
        <v>32</v>
      </c>
      <c r="AH24" s="17">
        <v>33</v>
      </c>
      <c r="AI24" s="17">
        <v>34</v>
      </c>
      <c r="AJ24" s="17">
        <v>35</v>
      </c>
      <c r="AK24" s="17">
        <v>36</v>
      </c>
      <c r="AL24" s="17">
        <v>37</v>
      </c>
      <c r="AM24" s="17">
        <v>38</v>
      </c>
      <c r="AN24" s="17">
        <v>39</v>
      </c>
      <c r="AO24" s="17">
        <v>40</v>
      </c>
      <c r="AP24" s="17">
        <v>41</v>
      </c>
      <c r="AQ24" s="17">
        <v>42</v>
      </c>
      <c r="AR24" s="17">
        <v>43</v>
      </c>
      <c r="AS24" s="17">
        <v>44</v>
      </c>
      <c r="AT24" s="17">
        <v>45</v>
      </c>
      <c r="AU24" s="17">
        <v>46</v>
      </c>
      <c r="AV24" s="17">
        <v>47</v>
      </c>
      <c r="AW24" s="17">
        <v>48</v>
      </c>
      <c r="AX24" s="17">
        <v>49</v>
      </c>
      <c r="AY24" s="17">
        <v>50</v>
      </c>
      <c r="AZ24" s="17">
        <v>51</v>
      </c>
      <c r="BA24" s="18">
        <v>52</v>
      </c>
      <c r="BB24" s="156"/>
      <c r="BC24" s="156"/>
      <c r="BD24" s="156"/>
      <c r="BE24" s="156"/>
      <c r="BF24" s="156"/>
      <c r="BG24" s="156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</row>
    <row r="25" spans="1:255" ht="15" x14ac:dyDescent="0.2">
      <c r="A25" s="19" t="s">
        <v>60</v>
      </c>
      <c r="B25" s="14" t="s">
        <v>61</v>
      </c>
      <c r="C25" s="14" t="s">
        <v>61</v>
      </c>
      <c r="D25" s="14"/>
      <c r="E25" s="14"/>
      <c r="F25" s="14"/>
      <c r="G25" s="20"/>
      <c r="H25" s="20"/>
      <c r="I25" s="20">
        <v>1</v>
      </c>
      <c r="J25" s="20">
        <v>8</v>
      </c>
      <c r="K25" s="20"/>
      <c r="L25" s="20" t="s">
        <v>62</v>
      </c>
      <c r="M25" s="20" t="s">
        <v>63</v>
      </c>
      <c r="N25" s="20" t="s">
        <v>64</v>
      </c>
      <c r="O25" s="20" t="s">
        <v>63</v>
      </c>
      <c r="P25" s="20" t="s">
        <v>65</v>
      </c>
      <c r="Q25" s="20" t="s">
        <v>66</v>
      </c>
      <c r="R25" s="21"/>
      <c r="S25" s="21"/>
      <c r="T25" s="22"/>
      <c r="U25" s="22"/>
      <c r="V25" s="22" t="s">
        <v>68</v>
      </c>
      <c r="W25" s="22" t="s">
        <v>68</v>
      </c>
      <c r="X25" s="14" t="s">
        <v>61</v>
      </c>
      <c r="Y25" s="14" t="s">
        <v>61</v>
      </c>
      <c r="Z25" s="14"/>
      <c r="AA25" s="14"/>
      <c r="AB25" s="20"/>
      <c r="AC25" s="20"/>
      <c r="AD25" s="20">
        <v>1</v>
      </c>
      <c r="AE25" s="20">
        <v>6</v>
      </c>
      <c r="AF25" s="20"/>
      <c r="AG25" s="20" t="s">
        <v>62</v>
      </c>
      <c r="AH25" s="20" t="s">
        <v>63</v>
      </c>
      <c r="AI25" s="20" t="s">
        <v>64</v>
      </c>
      <c r="AJ25" s="20" t="s">
        <v>63</v>
      </c>
      <c r="AK25" s="20" t="s">
        <v>65</v>
      </c>
      <c r="AL25" s="20" t="s">
        <v>66</v>
      </c>
      <c r="AM25" s="14"/>
      <c r="AN25" s="21"/>
      <c r="AO25" s="21"/>
      <c r="AP25" s="21" t="s">
        <v>67</v>
      </c>
      <c r="AQ25" s="21" t="s">
        <v>67</v>
      </c>
      <c r="AR25" s="22" t="s">
        <v>68</v>
      </c>
      <c r="AS25" s="22" t="s">
        <v>68</v>
      </c>
      <c r="AT25" s="14" t="s">
        <v>61</v>
      </c>
      <c r="AU25" s="14" t="s">
        <v>61</v>
      </c>
      <c r="AV25" s="14" t="s">
        <v>61</v>
      </c>
      <c r="AW25" s="14" t="s">
        <v>61</v>
      </c>
      <c r="AX25" s="14" t="s">
        <v>61</v>
      </c>
      <c r="AY25" s="14" t="s">
        <v>61</v>
      </c>
      <c r="AZ25" s="14" t="s">
        <v>61</v>
      </c>
      <c r="BA25" s="59" t="s">
        <v>61</v>
      </c>
      <c r="BB25" s="25"/>
      <c r="BC25" s="25"/>
      <c r="BD25" s="25"/>
      <c r="BE25" s="25"/>
      <c r="BF25" s="25"/>
      <c r="BG25" s="2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</row>
    <row r="26" spans="1:255" ht="15" x14ac:dyDescent="0.2">
      <c r="A26" s="19" t="s">
        <v>69</v>
      </c>
      <c r="B26" s="14"/>
      <c r="C26" s="14"/>
      <c r="D26" s="14"/>
      <c r="E26" s="14"/>
      <c r="F26" s="14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14"/>
      <c r="S26" s="23"/>
      <c r="T26" s="22"/>
      <c r="U26" s="22"/>
      <c r="V26" s="22"/>
      <c r="W26" s="22"/>
      <c r="X26" s="14"/>
      <c r="Y26" s="14"/>
      <c r="Z26" s="14"/>
      <c r="AA26" s="14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14"/>
      <c r="AN26" s="21"/>
      <c r="AO26" s="21"/>
      <c r="AP26" s="22"/>
      <c r="AQ26" s="22"/>
      <c r="AR26" s="21"/>
      <c r="AS26" s="21"/>
      <c r="AT26" s="14"/>
      <c r="AU26" s="14"/>
      <c r="AV26" s="14"/>
      <c r="AW26" s="14"/>
      <c r="AX26" s="14"/>
      <c r="AY26" s="14"/>
      <c r="AZ26" s="14"/>
      <c r="BA26" s="24"/>
      <c r="BB26" s="25"/>
      <c r="BC26" s="25"/>
      <c r="BD26" s="25"/>
      <c r="BE26" s="25"/>
      <c r="BF26" s="25"/>
      <c r="BG26" s="2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</row>
    <row r="27" spans="1:255" ht="15" x14ac:dyDescent="0.2">
      <c r="A27" s="19" t="s">
        <v>70</v>
      </c>
      <c r="B27" s="14"/>
      <c r="C27" s="14"/>
      <c r="D27" s="14"/>
      <c r="E27" s="14"/>
      <c r="F27" s="1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14"/>
      <c r="S27" s="23"/>
      <c r="T27" s="22"/>
      <c r="U27" s="22"/>
      <c r="V27" s="22"/>
      <c r="W27" s="22"/>
      <c r="X27" s="14"/>
      <c r="Y27" s="14"/>
      <c r="Z27" s="14"/>
      <c r="AA27" s="14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14"/>
      <c r="AN27" s="21"/>
      <c r="AO27" s="21"/>
      <c r="AP27" s="22"/>
      <c r="AQ27" s="22"/>
      <c r="AR27" s="21"/>
      <c r="AS27" s="21"/>
      <c r="AT27" s="14"/>
      <c r="AU27" s="14"/>
      <c r="AV27" s="14"/>
      <c r="AW27" s="14"/>
      <c r="AX27" s="14"/>
      <c r="AY27" s="14"/>
      <c r="AZ27" s="14"/>
      <c r="BA27" s="24"/>
      <c r="BB27" s="25"/>
      <c r="BC27" s="25"/>
      <c r="BD27" s="25"/>
      <c r="BE27" s="25"/>
      <c r="BF27" s="25"/>
      <c r="BG27" s="2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</row>
    <row r="28" spans="1:255" ht="15" x14ac:dyDescent="0.2">
      <c r="A28" s="19" t="s">
        <v>71</v>
      </c>
      <c r="B28" s="14"/>
      <c r="C28" s="14"/>
      <c r="D28" s="21"/>
      <c r="E28" s="21"/>
      <c r="F28" s="21"/>
      <c r="G28" s="21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  <c r="S28" s="21"/>
      <c r="T28" s="22"/>
      <c r="U28" s="22"/>
      <c r="V28" s="22"/>
      <c r="W28" s="22"/>
      <c r="X28" s="14"/>
      <c r="Y28" s="14"/>
      <c r="Z28" s="14"/>
      <c r="AA28" s="14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14"/>
      <c r="AN28" s="22"/>
      <c r="AO28" s="22"/>
      <c r="AP28" s="21"/>
      <c r="AQ28" s="21"/>
      <c r="AR28" s="21"/>
      <c r="AS28" s="21"/>
      <c r="AT28" s="14"/>
      <c r="AU28" s="14"/>
      <c r="AV28" s="14"/>
      <c r="AW28" s="14"/>
      <c r="AX28" s="14"/>
      <c r="AY28" s="14"/>
      <c r="AZ28" s="14"/>
      <c r="BA28" s="24"/>
      <c r="BB28" s="25"/>
      <c r="BC28" s="25"/>
      <c r="BD28" s="25"/>
      <c r="BE28" s="26"/>
      <c r="BF28" s="25"/>
      <c r="BG28" s="2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</row>
    <row r="29" spans="1:255" ht="15" x14ac:dyDescent="0.2">
      <c r="A29" s="19" t="s">
        <v>72</v>
      </c>
      <c r="B29" s="14"/>
      <c r="C29" s="14"/>
      <c r="D29" s="21"/>
      <c r="E29" s="21"/>
      <c r="F29" s="21"/>
      <c r="G29" s="21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1"/>
      <c r="S29" s="21"/>
      <c r="T29" s="22"/>
      <c r="U29" s="22"/>
      <c r="V29" s="22"/>
      <c r="W29" s="22"/>
      <c r="X29" s="14"/>
      <c r="Y29" s="14"/>
      <c r="Z29" s="14"/>
      <c r="AA29" s="14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14"/>
      <c r="AN29" s="22"/>
      <c r="AO29" s="22"/>
      <c r="AP29" s="22"/>
      <c r="AQ29" s="22"/>
      <c r="AR29" s="14"/>
      <c r="AS29" s="14"/>
      <c r="AT29" s="14"/>
      <c r="AU29" s="14"/>
      <c r="AV29" s="14"/>
      <c r="AW29" s="14"/>
      <c r="AX29" s="14"/>
      <c r="AY29" s="14"/>
      <c r="AZ29" s="14"/>
      <c r="BA29" s="24"/>
      <c r="BB29" s="25"/>
      <c r="BC29" s="25"/>
      <c r="BD29" s="25"/>
      <c r="BE29" s="26"/>
      <c r="BF29" s="25"/>
      <c r="BG29" s="2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</row>
    <row r="30" spans="1:255" ht="1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  <c r="S30" s="28"/>
      <c r="T30" s="28"/>
      <c r="U30" s="28"/>
      <c r="V30" s="28"/>
      <c r="W30" s="28"/>
      <c r="X30" s="28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9"/>
      <c r="AX30" s="28"/>
      <c r="AY30" s="30"/>
      <c r="AZ30" s="143" t="s">
        <v>115</v>
      </c>
      <c r="BA30" s="144"/>
      <c r="BB30" s="31">
        <f>SUM(BB25:BB29)</f>
        <v>0</v>
      </c>
      <c r="BC30" s="32">
        <f>SUM(BC25:BC29)</f>
        <v>0</v>
      </c>
      <c r="BD30" s="32">
        <f>SUM(BD25:BD29)</f>
        <v>0</v>
      </c>
      <c r="BE30" s="32">
        <f>SUM(BE25:BE29)</f>
        <v>0</v>
      </c>
      <c r="BF30" s="32">
        <f>SUM(BF25:BF29)</f>
        <v>0</v>
      </c>
      <c r="BG30" s="32">
        <f>SUM(BB30:BF30)</f>
        <v>0</v>
      </c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</row>
    <row r="31" spans="1:255" ht="15.75" x14ac:dyDescent="0.2">
      <c r="A31" s="145" t="s">
        <v>75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</row>
    <row r="32" spans="1:255" ht="16.5" thickBo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</row>
    <row r="33" spans="1:255" ht="13.5" thickBot="1" x14ac:dyDescent="0.2">
      <c r="A33" s="36"/>
      <c r="B33" s="36"/>
      <c r="C33" s="37" t="s">
        <v>76</v>
      </c>
      <c r="D33" s="38" t="s">
        <v>77</v>
      </c>
      <c r="E33" s="36" t="s">
        <v>78</v>
      </c>
      <c r="F33" s="36"/>
      <c r="G33" s="36"/>
      <c r="H33" s="36"/>
      <c r="I33" s="36"/>
      <c r="J33" s="39"/>
      <c r="K33" s="36"/>
      <c r="L33" s="40" t="s">
        <v>79</v>
      </c>
      <c r="M33" s="38" t="s">
        <v>77</v>
      </c>
      <c r="N33" s="41" t="s">
        <v>80</v>
      </c>
      <c r="O33" s="36"/>
      <c r="P33" s="36"/>
      <c r="Q33" s="42"/>
      <c r="R33" s="36"/>
      <c r="S33" s="36"/>
      <c r="T33" s="36"/>
      <c r="U33" s="36"/>
      <c r="V33" s="36"/>
      <c r="W33" s="36"/>
      <c r="X33" s="36"/>
      <c r="Y33" s="37" t="s">
        <v>81</v>
      </c>
      <c r="Z33" s="38" t="s">
        <v>77</v>
      </c>
      <c r="AA33" s="36" t="s">
        <v>82</v>
      </c>
      <c r="AB33" s="36"/>
      <c r="AC33" s="42"/>
      <c r="AD33" s="36"/>
      <c r="AE33" s="36"/>
      <c r="AF33" s="36"/>
      <c r="AG33" s="36"/>
      <c r="AH33" s="36"/>
      <c r="AI33" s="36"/>
      <c r="AJ33" s="36"/>
      <c r="AK33" s="71" t="s">
        <v>73</v>
      </c>
      <c r="AL33" s="38" t="s">
        <v>77</v>
      </c>
      <c r="AM33" s="36" t="s">
        <v>83</v>
      </c>
      <c r="AN33" s="36"/>
      <c r="AO33" s="36"/>
      <c r="AP33" s="36"/>
      <c r="AQ33" s="36"/>
      <c r="AR33" s="36"/>
      <c r="AS33" s="36"/>
      <c r="AT33" s="41"/>
      <c r="AU33" s="43"/>
      <c r="AV33" s="43"/>
      <c r="AW33" s="43"/>
      <c r="AX33" s="36"/>
      <c r="AY33" s="36"/>
      <c r="AZ33" s="36"/>
      <c r="BA33" s="36"/>
      <c r="BB33" s="36"/>
      <c r="BC33" s="36"/>
      <c r="BD33" s="36"/>
      <c r="BE33" s="36"/>
      <c r="BF33" s="36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</row>
    <row r="34" spans="1:255" ht="16.5" thickBot="1" x14ac:dyDescent="0.25">
      <c r="A34" s="36"/>
      <c r="B34" s="36"/>
      <c r="C34" s="44"/>
      <c r="D34" s="45"/>
      <c r="E34" s="38"/>
      <c r="F34" s="36"/>
      <c r="G34" s="36"/>
      <c r="H34" s="36"/>
      <c r="I34" s="36"/>
      <c r="J34" s="36"/>
      <c r="K34" s="36"/>
      <c r="L34" s="46"/>
      <c r="M34" s="46"/>
      <c r="N34" s="36"/>
      <c r="O34" s="36"/>
      <c r="P34" s="36"/>
      <c r="Q34" s="36"/>
      <c r="R34" s="36"/>
      <c r="S34" s="36"/>
      <c r="T34" s="36"/>
      <c r="U34" s="39"/>
      <c r="V34" s="39"/>
      <c r="W34" s="36"/>
      <c r="X34" s="36"/>
      <c r="Y34" s="47"/>
      <c r="Z34" s="36"/>
      <c r="AA34" s="36"/>
      <c r="AB34" s="36"/>
      <c r="AC34" s="36"/>
      <c r="AD34" s="42"/>
      <c r="AE34" s="36"/>
      <c r="AF34" s="36"/>
      <c r="AG34" s="36"/>
      <c r="AH34" s="36"/>
      <c r="AI34" s="36"/>
      <c r="AJ34" s="36"/>
      <c r="AK34" s="48"/>
      <c r="AL34" s="36"/>
      <c r="AM34" s="36"/>
      <c r="AN34" s="36"/>
      <c r="AO34" s="36"/>
      <c r="AP34" s="36"/>
      <c r="AQ34" s="36"/>
      <c r="AR34" s="36"/>
      <c r="AS34" s="36"/>
      <c r="AT34" s="49"/>
      <c r="AU34" s="36"/>
      <c r="AV34" s="36"/>
      <c r="AW34" s="36"/>
      <c r="AX34" s="36"/>
      <c r="AY34" s="42"/>
      <c r="AZ34" s="36"/>
      <c r="BA34" s="36"/>
      <c r="BB34" s="36"/>
      <c r="BC34" s="39"/>
      <c r="BD34" s="36"/>
      <c r="BE34" s="36"/>
      <c r="BF34" s="36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</row>
    <row r="35" spans="1:255" ht="13.5" thickBot="1" x14ac:dyDescent="0.25">
      <c r="A35" s="36"/>
      <c r="B35" s="36"/>
      <c r="C35" s="50" t="s">
        <v>68</v>
      </c>
      <c r="D35" s="38" t="s">
        <v>77</v>
      </c>
      <c r="E35" s="36" t="s">
        <v>84</v>
      </c>
      <c r="F35" s="36"/>
      <c r="G35" s="36"/>
      <c r="H35" s="36"/>
      <c r="I35" s="36"/>
      <c r="J35" s="39"/>
      <c r="K35" s="36"/>
      <c r="L35" s="40" t="s">
        <v>85</v>
      </c>
      <c r="M35" s="38" t="s">
        <v>77</v>
      </c>
      <c r="N35" s="41" t="s">
        <v>86</v>
      </c>
      <c r="O35" s="36"/>
      <c r="P35" s="36"/>
      <c r="Q35" s="42"/>
      <c r="R35" s="36"/>
      <c r="S35" s="36"/>
      <c r="T35" s="36"/>
      <c r="U35" s="36"/>
      <c r="V35" s="36"/>
      <c r="W35" s="36"/>
      <c r="X35" s="36"/>
      <c r="Y35" s="70" t="s">
        <v>87</v>
      </c>
      <c r="Z35" s="38" t="s">
        <v>77</v>
      </c>
      <c r="AA35" s="36" t="s">
        <v>88</v>
      </c>
      <c r="AB35" s="36"/>
      <c r="AC35" s="42"/>
      <c r="AD35" s="36"/>
      <c r="AE35" s="36"/>
      <c r="AF35" s="36"/>
      <c r="AG35" s="36"/>
      <c r="AH35" s="36"/>
      <c r="AI35" s="36"/>
      <c r="AJ35" s="36"/>
      <c r="AK35" s="52" t="s">
        <v>74</v>
      </c>
      <c r="AL35" s="38" t="s">
        <v>77</v>
      </c>
      <c r="AM35" s="36" t="s">
        <v>89</v>
      </c>
      <c r="AN35" s="36"/>
      <c r="AO35" s="36"/>
      <c r="AP35" s="36"/>
      <c r="AQ35" s="36"/>
      <c r="AR35" s="36"/>
      <c r="AS35" s="36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  <c r="IU35" s="41"/>
    </row>
    <row r="36" spans="1:255" ht="13.5" thickBot="1" x14ac:dyDescent="0.25">
      <c r="A36" s="36"/>
      <c r="B36" s="36"/>
      <c r="C36" s="53"/>
      <c r="D36" s="38"/>
      <c r="E36" s="36"/>
      <c r="F36" s="36"/>
      <c r="G36" s="36"/>
      <c r="H36" s="36"/>
      <c r="I36" s="36"/>
      <c r="J36" s="36"/>
      <c r="K36" s="36"/>
      <c r="L36" s="54"/>
      <c r="M36" s="54"/>
      <c r="N36" s="38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47"/>
      <c r="Z36" s="36"/>
      <c r="AA36" s="55"/>
      <c r="AB36" s="36"/>
      <c r="AC36" s="36"/>
      <c r="AD36" s="36"/>
      <c r="AE36" s="36"/>
      <c r="AF36" s="36"/>
      <c r="AG36" s="42"/>
      <c r="AH36" s="36"/>
      <c r="AI36" s="36"/>
      <c r="AJ36" s="36"/>
      <c r="AK36" s="55"/>
      <c r="AL36" s="36"/>
      <c r="AM36" s="36"/>
      <c r="AN36" s="36"/>
      <c r="AO36" s="38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55"/>
      <c r="BA36" s="36"/>
      <c r="BB36" s="36"/>
      <c r="BC36" s="36"/>
      <c r="BD36" s="36"/>
      <c r="BE36" s="36"/>
      <c r="BF36" s="36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</row>
    <row r="37" spans="1:255" ht="13.5" thickBot="1" x14ac:dyDescent="0.25">
      <c r="A37" s="36"/>
      <c r="B37" s="36"/>
      <c r="C37" s="51" t="s">
        <v>61</v>
      </c>
      <c r="D37" s="38" t="s">
        <v>77</v>
      </c>
      <c r="E37" s="36" t="s">
        <v>59</v>
      </c>
      <c r="F37" s="36"/>
      <c r="G37" s="36"/>
      <c r="H37" s="36"/>
      <c r="I37" s="36"/>
      <c r="J37" s="39"/>
      <c r="K37" s="36"/>
      <c r="L37" s="37" t="s">
        <v>90</v>
      </c>
      <c r="M37" s="38" t="s">
        <v>77</v>
      </c>
      <c r="N37" s="41" t="s">
        <v>91</v>
      </c>
      <c r="O37" s="36"/>
      <c r="P37" s="36"/>
      <c r="Q37" s="42"/>
      <c r="R37" s="36"/>
      <c r="S37" s="36"/>
      <c r="T37" s="36"/>
      <c r="U37" s="36"/>
      <c r="V37" s="36"/>
      <c r="W37" s="36"/>
      <c r="X37" s="36"/>
      <c r="Y37" s="41"/>
      <c r="Z37" s="41"/>
      <c r="AA37" s="41"/>
      <c r="AB37" s="41"/>
      <c r="AC37" s="41"/>
      <c r="AD37" s="41"/>
      <c r="AE37" s="41"/>
      <c r="AF37" s="36"/>
      <c r="AG37" s="36"/>
      <c r="AH37" s="36"/>
      <c r="AI37" s="36"/>
      <c r="AJ37" s="36"/>
      <c r="AK37" s="41"/>
      <c r="AL37" s="38"/>
      <c r="AM37" s="41"/>
      <c r="AN37" s="36"/>
      <c r="AO37" s="36"/>
      <c r="AP37" s="36"/>
      <c r="AQ37" s="36"/>
      <c r="AR37" s="36"/>
      <c r="AS37" s="36"/>
      <c r="AT37" s="41"/>
      <c r="AU37" s="56"/>
      <c r="AV37" s="5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</row>
    <row r="38" spans="1:25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10"/>
      <c r="BI38" s="4"/>
      <c r="BJ38" s="4"/>
      <c r="BK38" s="4"/>
      <c r="BL38" s="4"/>
      <c r="BM38" s="4"/>
      <c r="BN38" s="4"/>
    </row>
    <row r="39" spans="1:255" ht="20.25" x14ac:dyDescent="0.2">
      <c r="A39" s="4"/>
      <c r="B39" s="4"/>
      <c r="C39" s="4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58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</row>
    <row r="40" spans="1:25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58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</row>
    <row r="41" spans="1:25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58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</row>
    <row r="42" spans="1:25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58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</row>
    <row r="43" spans="1:25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58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</row>
    <row r="44" spans="1:25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58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</row>
    <row r="45" spans="1:25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58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</row>
    <row r="46" spans="1:25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58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</row>
    <row r="47" spans="1:25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</row>
    <row r="48" spans="1:25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</row>
    <row r="49" spans="1:60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</row>
    <row r="50" spans="1:60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</row>
    <row r="51" spans="1:60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</row>
    <row r="52" spans="1:60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</row>
    <row r="53" spans="1:60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</row>
    <row r="54" spans="1:60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</row>
    <row r="55" spans="1:60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</row>
    <row r="56" spans="1:60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</row>
    <row r="57" spans="1:60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</row>
    <row r="58" spans="1:60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</row>
    <row r="59" spans="1:6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</row>
    <row r="60" spans="1:60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</row>
    <row r="61" spans="1:60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</row>
    <row r="62" spans="1:60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</row>
    <row r="63" spans="1:60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</row>
    <row r="64" spans="1:60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</row>
    <row r="65" spans="1:60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</row>
    <row r="66" spans="1:60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</row>
    <row r="67" spans="1:60" x14ac:dyDescent="0.2">
      <c r="BH67" s="4"/>
    </row>
    <row r="68" spans="1:60" x14ac:dyDescent="0.2">
      <c r="BH68" s="4"/>
    </row>
    <row r="69" spans="1:60" x14ac:dyDescent="0.2">
      <c r="BH69" s="4"/>
    </row>
    <row r="70" spans="1:60" x14ac:dyDescent="0.2">
      <c r="BH70" s="4"/>
    </row>
    <row r="71" spans="1:60" x14ac:dyDescent="0.2">
      <c r="BH71" s="4"/>
    </row>
    <row r="72" spans="1:60" x14ac:dyDescent="0.2">
      <c r="BH72" s="4"/>
    </row>
    <row r="73" spans="1:60" x14ac:dyDescent="0.2">
      <c r="BH73" s="4"/>
    </row>
    <row r="74" spans="1:60" x14ac:dyDescent="0.2">
      <c r="BH74" s="4"/>
    </row>
    <row r="75" spans="1:60" x14ac:dyDescent="0.2">
      <c r="BH75" s="4"/>
    </row>
    <row r="76" spans="1:60" x14ac:dyDescent="0.2">
      <c r="BH76" s="4"/>
    </row>
    <row r="77" spans="1:60" x14ac:dyDescent="0.2">
      <c r="BH77" s="4"/>
    </row>
    <row r="78" spans="1:60" x14ac:dyDescent="0.2">
      <c r="BH78" s="4"/>
    </row>
  </sheetData>
  <mergeCells count="26">
    <mergeCell ref="BB23:BB24"/>
    <mergeCell ref="B13:BD13"/>
    <mergeCell ref="B2:BG2"/>
    <mergeCell ref="B3:BG3"/>
    <mergeCell ref="B4:BG4"/>
    <mergeCell ref="BC23:BC24"/>
    <mergeCell ref="BD23:BD24"/>
    <mergeCell ref="BE23:BE24"/>
    <mergeCell ref="BF23:BF24"/>
    <mergeCell ref="BG23:BG24"/>
    <mergeCell ref="AZ30:BA30"/>
    <mergeCell ref="A31:BA31"/>
    <mergeCell ref="A22:BA22"/>
    <mergeCell ref="BB22:BG22"/>
    <mergeCell ref="B23:E23"/>
    <mergeCell ref="F23:J23"/>
    <mergeCell ref="K23:N23"/>
    <mergeCell ref="O23:S23"/>
    <mergeCell ref="T23:W23"/>
    <mergeCell ref="X23:AA23"/>
    <mergeCell ref="AB23:AE23"/>
    <mergeCell ref="AG23:AJ23"/>
    <mergeCell ref="AK23:AN23"/>
    <mergeCell ref="AO23:AS23"/>
    <mergeCell ref="AT23:AW23"/>
    <mergeCell ref="AX23:BA23"/>
  </mergeCells>
  <pageMargins left="1.1023622047244095" right="0.70866141732283472" top="0.74803149606299213" bottom="0.74803149606299213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K126"/>
  <sheetViews>
    <sheetView showZeros="0" tabSelected="1" topLeftCell="A46" zoomScale="70" zoomScaleNormal="70" zoomScaleSheetLayoutView="66" zoomScalePageLayoutView="70" workbookViewId="0">
      <selection activeCell="E58" sqref="E58"/>
    </sheetView>
  </sheetViews>
  <sheetFormatPr defaultColWidth="9.28515625" defaultRowHeight="18.75" x14ac:dyDescent="0.3"/>
  <cols>
    <col min="1" max="1" width="5.42578125" style="73" customWidth="1"/>
    <col min="2" max="2" width="9.28515625" style="73" customWidth="1"/>
    <col min="3" max="3" width="65.42578125" style="73" customWidth="1"/>
    <col min="4" max="4" width="13.7109375" style="136" customWidth="1"/>
    <col min="5" max="5" width="13" style="136" customWidth="1"/>
    <col min="6" max="6" width="10" style="137" customWidth="1"/>
    <col min="7" max="7" width="9.28515625" style="136" customWidth="1"/>
    <col min="8" max="8" width="10" style="136" customWidth="1"/>
    <col min="9" max="16" width="8.7109375" style="136" customWidth="1"/>
    <col min="17" max="17" width="12" style="136" customWidth="1"/>
    <col min="18" max="25" width="0" style="73" hidden="1" customWidth="1"/>
    <col min="26" max="16384" width="9.28515625" style="73"/>
  </cols>
  <sheetData>
    <row r="5" spans="1:19" x14ac:dyDescent="0.3">
      <c r="A5" s="164" t="s">
        <v>3</v>
      </c>
      <c r="B5" s="164" t="s">
        <v>0</v>
      </c>
      <c r="C5" s="174" t="s">
        <v>1</v>
      </c>
      <c r="D5" s="164" t="s">
        <v>10</v>
      </c>
      <c r="E5" s="164"/>
      <c r="F5" s="164"/>
      <c r="G5" s="164"/>
      <c r="H5" s="164"/>
      <c r="I5" s="164"/>
      <c r="J5" s="164" t="s">
        <v>6</v>
      </c>
      <c r="K5" s="164"/>
      <c r="L5" s="164"/>
      <c r="M5" s="164"/>
      <c r="N5" s="164"/>
      <c r="O5" s="164"/>
      <c r="P5" s="164"/>
      <c r="Q5" s="164"/>
    </row>
    <row r="6" spans="1:19" x14ac:dyDescent="0.3">
      <c r="A6" s="164"/>
      <c r="B6" s="164"/>
      <c r="C6" s="17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</row>
    <row r="7" spans="1:19" x14ac:dyDescent="0.3">
      <c r="A7" s="164"/>
      <c r="B7" s="164"/>
      <c r="C7" s="174"/>
      <c r="D7" s="111"/>
      <c r="E7" s="111"/>
      <c r="F7" s="111"/>
      <c r="G7" s="111"/>
      <c r="H7" s="111"/>
      <c r="I7" s="111"/>
      <c r="J7" s="164" t="s">
        <v>28</v>
      </c>
      <c r="K7" s="164"/>
      <c r="L7" s="164" t="s">
        <v>29</v>
      </c>
      <c r="M7" s="164"/>
      <c r="N7" s="164" t="s">
        <v>30</v>
      </c>
      <c r="O7" s="164"/>
      <c r="P7" s="164" t="s">
        <v>31</v>
      </c>
      <c r="Q7" s="164"/>
    </row>
    <row r="8" spans="1:19" x14ac:dyDescent="0.3">
      <c r="A8" s="164"/>
      <c r="B8" s="164"/>
      <c r="C8" s="174"/>
      <c r="D8" s="174" t="s">
        <v>27</v>
      </c>
      <c r="E8" s="174"/>
      <c r="F8" s="173" t="s">
        <v>7</v>
      </c>
      <c r="G8" s="173"/>
      <c r="H8" s="173"/>
      <c r="I8" s="173" t="s">
        <v>2</v>
      </c>
      <c r="J8" s="112" t="s">
        <v>32</v>
      </c>
      <c r="K8" s="112" t="s">
        <v>33</v>
      </c>
      <c r="L8" s="112" t="s">
        <v>34</v>
      </c>
      <c r="M8" s="112" t="s">
        <v>35</v>
      </c>
      <c r="N8" s="112" t="s">
        <v>36</v>
      </c>
      <c r="O8" s="112" t="s">
        <v>37</v>
      </c>
      <c r="P8" s="112" t="s">
        <v>38</v>
      </c>
      <c r="Q8" s="112" t="s">
        <v>39</v>
      </c>
    </row>
    <row r="9" spans="1:19" x14ac:dyDescent="0.3">
      <c r="A9" s="164"/>
      <c r="B9" s="164"/>
      <c r="C9" s="174"/>
      <c r="D9" s="174"/>
      <c r="E9" s="174"/>
      <c r="F9" s="173" t="s">
        <v>4</v>
      </c>
      <c r="G9" s="173" t="s">
        <v>5</v>
      </c>
      <c r="H9" s="173" t="s">
        <v>25</v>
      </c>
      <c r="I9" s="173"/>
      <c r="J9" s="174" t="s">
        <v>26</v>
      </c>
      <c r="K9" s="174" t="s">
        <v>26</v>
      </c>
      <c r="L9" s="174" t="s">
        <v>26</v>
      </c>
      <c r="M9" s="174" t="s">
        <v>26</v>
      </c>
      <c r="N9" s="174" t="s">
        <v>26</v>
      </c>
      <c r="O9" s="174" t="s">
        <v>26</v>
      </c>
      <c r="P9" s="174" t="s">
        <v>26</v>
      </c>
      <c r="Q9" s="174" t="s">
        <v>26</v>
      </c>
    </row>
    <row r="10" spans="1:19" ht="93.75" x14ac:dyDescent="0.3">
      <c r="A10" s="164"/>
      <c r="B10" s="164"/>
      <c r="C10" s="174"/>
      <c r="D10" s="77" t="s">
        <v>11</v>
      </c>
      <c r="E10" s="78" t="s">
        <v>12</v>
      </c>
      <c r="F10" s="173"/>
      <c r="G10" s="173"/>
      <c r="H10" s="173"/>
      <c r="I10" s="173"/>
      <c r="J10" s="174"/>
      <c r="K10" s="174"/>
      <c r="L10" s="174"/>
      <c r="M10" s="174"/>
      <c r="N10" s="174"/>
      <c r="O10" s="174"/>
      <c r="P10" s="174"/>
      <c r="Q10" s="174"/>
    </row>
    <row r="11" spans="1:19" ht="27.95" customHeight="1" x14ac:dyDescent="0.3">
      <c r="A11" s="103">
        <v>1</v>
      </c>
      <c r="B11" s="103">
        <v>2</v>
      </c>
      <c r="C11" s="76">
        <v>3</v>
      </c>
      <c r="D11" s="77">
        <v>4</v>
      </c>
      <c r="E11" s="78">
        <v>5</v>
      </c>
      <c r="F11" s="77">
        <v>6</v>
      </c>
      <c r="G11" s="77">
        <v>7</v>
      </c>
      <c r="H11" s="77">
        <v>8</v>
      </c>
      <c r="I11" s="77">
        <v>9</v>
      </c>
      <c r="J11" s="112">
        <v>10</v>
      </c>
      <c r="K11" s="112">
        <v>11</v>
      </c>
      <c r="L11" s="112">
        <v>12</v>
      </c>
      <c r="M11" s="112">
        <v>13</v>
      </c>
      <c r="N11" s="112">
        <v>14</v>
      </c>
      <c r="O11" s="112">
        <v>15</v>
      </c>
      <c r="P11" s="112">
        <v>16</v>
      </c>
      <c r="Q11" s="112">
        <v>17</v>
      </c>
    </row>
    <row r="12" spans="1:19" ht="27.95" customHeight="1" x14ac:dyDescent="0.3">
      <c r="A12" s="79"/>
      <c r="B12" s="77" t="s">
        <v>40</v>
      </c>
      <c r="C12" s="171" t="s">
        <v>143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</row>
    <row r="13" spans="1:19" ht="27.95" customHeight="1" x14ac:dyDescent="0.3">
      <c r="A13" s="79"/>
      <c r="B13" s="80" t="s">
        <v>186</v>
      </c>
      <c r="C13" s="81" t="s">
        <v>141</v>
      </c>
      <c r="D13" s="77">
        <f>SUM(D14:D19)</f>
        <v>18</v>
      </c>
      <c r="E13" s="77">
        <f t="shared" ref="E13:K13" si="0">SUM(E14:E19)</f>
        <v>540</v>
      </c>
      <c r="F13" s="77">
        <f t="shared" si="0"/>
        <v>270</v>
      </c>
      <c r="G13" s="77">
        <f t="shared" si="0"/>
        <v>48</v>
      </c>
      <c r="H13" s="77">
        <f t="shared" si="0"/>
        <v>222</v>
      </c>
      <c r="I13" s="77">
        <f t="shared" si="0"/>
        <v>270</v>
      </c>
      <c r="J13" s="77">
        <f t="shared" si="0"/>
        <v>8</v>
      </c>
      <c r="K13" s="77">
        <f t="shared" si="0"/>
        <v>4</v>
      </c>
      <c r="L13" s="116">
        <f t="shared" ref="L13:Q13" si="1">SUM(L14+L15+L16+L17+L18+L19)</f>
        <v>2</v>
      </c>
      <c r="M13" s="116">
        <f t="shared" si="1"/>
        <v>4</v>
      </c>
      <c r="N13" s="116">
        <f t="shared" si="1"/>
        <v>0</v>
      </c>
      <c r="O13" s="116">
        <f t="shared" si="1"/>
        <v>0</v>
      </c>
      <c r="P13" s="116">
        <f t="shared" si="1"/>
        <v>0</v>
      </c>
      <c r="Q13" s="116">
        <f t="shared" si="1"/>
        <v>0</v>
      </c>
    </row>
    <row r="14" spans="1:19" ht="27.95" customHeight="1" x14ac:dyDescent="0.3">
      <c r="A14" s="79"/>
      <c r="B14" s="103" t="s">
        <v>187</v>
      </c>
      <c r="C14" s="100" t="s">
        <v>247</v>
      </c>
      <c r="D14" s="117">
        <v>4</v>
      </c>
      <c r="E14" s="118">
        <v>120</v>
      </c>
      <c r="F14" s="118">
        <v>60</v>
      </c>
      <c r="G14" s="118"/>
      <c r="H14" s="118">
        <f>SUM(F14-G14)</f>
        <v>60</v>
      </c>
      <c r="I14" s="118">
        <f>SUM(E14-F14)</f>
        <v>60</v>
      </c>
      <c r="J14" s="118">
        <v>4</v>
      </c>
      <c r="K14" s="118"/>
      <c r="L14" s="82"/>
      <c r="M14" s="82"/>
      <c r="N14" s="82"/>
      <c r="O14" s="78"/>
      <c r="P14" s="78"/>
      <c r="Q14" s="78"/>
      <c r="R14" s="73">
        <v>1</v>
      </c>
    </row>
    <row r="15" spans="1:19" ht="27.95" customHeight="1" x14ac:dyDescent="0.3">
      <c r="A15" s="79"/>
      <c r="B15" s="103" t="s">
        <v>188</v>
      </c>
      <c r="C15" s="100" t="s">
        <v>248</v>
      </c>
      <c r="D15" s="117">
        <v>4</v>
      </c>
      <c r="E15" s="118">
        <v>120</v>
      </c>
      <c r="F15" s="118">
        <v>60</v>
      </c>
      <c r="G15" s="118"/>
      <c r="H15" s="118">
        <f t="shared" ref="H15:H19" si="2">SUM(F15-G15)</f>
        <v>60</v>
      </c>
      <c r="I15" s="118">
        <f t="shared" ref="I15:I19" si="3">SUM(E15-F15)</f>
        <v>60</v>
      </c>
      <c r="J15" s="118"/>
      <c r="K15" s="118">
        <v>4</v>
      </c>
      <c r="L15" s="82"/>
      <c r="M15" s="82"/>
      <c r="N15" s="82"/>
      <c r="O15" s="78"/>
      <c r="P15" s="78"/>
      <c r="Q15" s="78"/>
      <c r="S15" s="73">
        <v>1</v>
      </c>
    </row>
    <row r="16" spans="1:19" ht="27.95" customHeight="1" x14ac:dyDescent="0.3">
      <c r="A16" s="79"/>
      <c r="B16" s="103" t="s">
        <v>189</v>
      </c>
      <c r="C16" s="100" t="s">
        <v>118</v>
      </c>
      <c r="D16" s="117">
        <v>4</v>
      </c>
      <c r="E16" s="118">
        <v>120</v>
      </c>
      <c r="F16" s="118">
        <v>60</v>
      </c>
      <c r="G16" s="118"/>
      <c r="H16" s="118">
        <f t="shared" si="2"/>
        <v>60</v>
      </c>
      <c r="I16" s="118">
        <f t="shared" si="3"/>
        <v>60</v>
      </c>
      <c r="J16" s="118">
        <v>4</v>
      </c>
      <c r="K16" s="118"/>
      <c r="L16" s="82"/>
      <c r="M16" s="82"/>
      <c r="N16" s="82"/>
      <c r="O16" s="78"/>
      <c r="P16" s="78"/>
      <c r="Q16" s="78"/>
      <c r="R16" s="73">
        <v>1</v>
      </c>
    </row>
    <row r="17" spans="1:19" ht="27.95" customHeight="1" x14ac:dyDescent="0.3">
      <c r="A17" s="79"/>
      <c r="B17" s="103" t="s">
        <v>190</v>
      </c>
      <c r="C17" s="100" t="s">
        <v>120</v>
      </c>
      <c r="D17" s="117">
        <v>2</v>
      </c>
      <c r="E17" s="118">
        <v>60</v>
      </c>
      <c r="F17" s="118">
        <v>30</v>
      </c>
      <c r="G17" s="140">
        <v>16</v>
      </c>
      <c r="H17" s="140">
        <f t="shared" si="2"/>
        <v>14</v>
      </c>
      <c r="I17" s="118">
        <f t="shared" si="3"/>
        <v>30</v>
      </c>
      <c r="J17" s="118"/>
      <c r="K17" s="118"/>
      <c r="L17" s="82">
        <v>2</v>
      </c>
      <c r="M17" s="82"/>
      <c r="N17" s="82"/>
      <c r="O17" s="78"/>
      <c r="P17" s="78"/>
      <c r="Q17" s="78"/>
      <c r="S17" s="73">
        <v>1</v>
      </c>
    </row>
    <row r="18" spans="1:19" ht="27.95" customHeight="1" x14ac:dyDescent="0.3">
      <c r="A18" s="79"/>
      <c r="B18" s="103" t="s">
        <v>191</v>
      </c>
      <c r="C18" s="100" t="s">
        <v>119</v>
      </c>
      <c r="D18" s="117">
        <v>2</v>
      </c>
      <c r="E18" s="118">
        <v>60</v>
      </c>
      <c r="F18" s="118">
        <v>30</v>
      </c>
      <c r="G18" s="140">
        <v>16</v>
      </c>
      <c r="H18" s="140">
        <f t="shared" si="2"/>
        <v>14</v>
      </c>
      <c r="I18" s="118">
        <f t="shared" si="3"/>
        <v>30</v>
      </c>
      <c r="J18" s="118"/>
      <c r="K18" s="118"/>
      <c r="L18" s="82"/>
      <c r="M18" s="82">
        <v>2</v>
      </c>
      <c r="N18" s="82"/>
      <c r="O18" s="78"/>
      <c r="P18" s="78"/>
      <c r="Q18" s="78"/>
      <c r="R18" s="73">
        <v>1</v>
      </c>
    </row>
    <row r="19" spans="1:19" ht="27.95" customHeight="1" x14ac:dyDescent="0.3">
      <c r="A19" s="79"/>
      <c r="B19" s="103" t="s">
        <v>192</v>
      </c>
      <c r="C19" s="100" t="s">
        <v>121</v>
      </c>
      <c r="D19" s="117">
        <v>2</v>
      </c>
      <c r="E19" s="118">
        <v>60</v>
      </c>
      <c r="F19" s="118">
        <v>30</v>
      </c>
      <c r="G19" s="140">
        <v>16</v>
      </c>
      <c r="H19" s="140">
        <f t="shared" si="2"/>
        <v>14</v>
      </c>
      <c r="I19" s="118">
        <f t="shared" si="3"/>
        <v>30</v>
      </c>
      <c r="J19" s="118"/>
      <c r="K19" s="118"/>
      <c r="L19" s="82"/>
      <c r="M19" s="82">
        <v>2</v>
      </c>
      <c r="N19" s="82"/>
      <c r="O19" s="78"/>
      <c r="P19" s="78"/>
      <c r="Q19" s="78"/>
      <c r="S19" s="73">
        <v>1</v>
      </c>
    </row>
    <row r="20" spans="1:19" ht="27.95" customHeight="1" x14ac:dyDescent="0.3">
      <c r="A20" s="79"/>
      <c r="B20" s="80" t="s">
        <v>234</v>
      </c>
      <c r="C20" s="81" t="s">
        <v>232</v>
      </c>
      <c r="D20" s="78">
        <f t="shared" ref="D20:Q20" si="4">SUM(D21:D23)</f>
        <v>6</v>
      </c>
      <c r="E20" s="78">
        <f t="shared" si="4"/>
        <v>180</v>
      </c>
      <c r="F20" s="78">
        <f t="shared" si="4"/>
        <v>90</v>
      </c>
      <c r="G20" s="78">
        <f t="shared" si="4"/>
        <v>54</v>
      </c>
      <c r="H20" s="78">
        <f t="shared" si="4"/>
        <v>36</v>
      </c>
      <c r="I20" s="78">
        <f t="shared" si="4"/>
        <v>90</v>
      </c>
      <c r="J20" s="78">
        <f t="shared" si="4"/>
        <v>4</v>
      </c>
      <c r="K20" s="78">
        <f t="shared" si="4"/>
        <v>0</v>
      </c>
      <c r="L20" s="78">
        <f t="shared" si="4"/>
        <v>0</v>
      </c>
      <c r="M20" s="78">
        <f t="shared" si="4"/>
        <v>2</v>
      </c>
      <c r="N20" s="78">
        <f t="shared" si="4"/>
        <v>0</v>
      </c>
      <c r="O20" s="78">
        <f t="shared" si="4"/>
        <v>0</v>
      </c>
      <c r="P20" s="78">
        <f t="shared" si="4"/>
        <v>0</v>
      </c>
      <c r="Q20" s="78">
        <f t="shared" si="4"/>
        <v>0</v>
      </c>
    </row>
    <row r="21" spans="1:19" ht="20.100000000000001" customHeight="1" x14ac:dyDescent="0.3">
      <c r="A21" s="79"/>
      <c r="B21" s="115" t="s">
        <v>235</v>
      </c>
      <c r="C21" s="104" t="s">
        <v>249</v>
      </c>
      <c r="D21" s="118">
        <v>2</v>
      </c>
      <c r="E21" s="118">
        <v>60</v>
      </c>
      <c r="F21" s="118">
        <v>30</v>
      </c>
      <c r="G21" s="118">
        <v>18</v>
      </c>
      <c r="H21" s="118">
        <f t="shared" ref="H21:H23" si="5">SUM(F21-G21)</f>
        <v>12</v>
      </c>
      <c r="I21" s="118">
        <f t="shared" ref="I21:I23" si="6">SUM(E21-F21)</f>
        <v>30</v>
      </c>
      <c r="J21" s="118">
        <v>2</v>
      </c>
      <c r="K21" s="118"/>
      <c r="L21" s="82"/>
      <c r="M21" s="82"/>
      <c r="N21" s="82"/>
      <c r="O21" s="78"/>
      <c r="P21" s="78"/>
      <c r="Q21" s="78"/>
      <c r="R21" s="73">
        <v>1</v>
      </c>
    </row>
    <row r="22" spans="1:19" ht="20.100000000000001" customHeight="1" x14ac:dyDescent="0.3">
      <c r="A22" s="79"/>
      <c r="B22" s="115" t="s">
        <v>236</v>
      </c>
      <c r="C22" s="104" t="s">
        <v>250</v>
      </c>
      <c r="D22" s="118">
        <v>2</v>
      </c>
      <c r="E22" s="118">
        <v>60</v>
      </c>
      <c r="F22" s="118">
        <v>30</v>
      </c>
      <c r="G22" s="118">
        <v>18</v>
      </c>
      <c r="H22" s="118">
        <f t="shared" si="5"/>
        <v>12</v>
      </c>
      <c r="I22" s="118">
        <f t="shared" si="6"/>
        <v>30</v>
      </c>
      <c r="J22" s="118">
        <v>2</v>
      </c>
      <c r="K22" s="118"/>
      <c r="L22" s="82"/>
      <c r="M22" s="82"/>
      <c r="N22" s="82"/>
      <c r="O22" s="78"/>
      <c r="P22" s="78"/>
      <c r="Q22" s="78"/>
      <c r="R22" s="73">
        <v>1</v>
      </c>
    </row>
    <row r="23" spans="1:19" ht="20.100000000000001" customHeight="1" x14ac:dyDescent="0.3">
      <c r="A23" s="79"/>
      <c r="B23" s="115" t="s">
        <v>237</v>
      </c>
      <c r="C23" s="73" t="s">
        <v>193</v>
      </c>
      <c r="D23" s="118">
        <v>2</v>
      </c>
      <c r="E23" s="118">
        <v>60</v>
      </c>
      <c r="F23" s="118">
        <v>30</v>
      </c>
      <c r="G23" s="118">
        <v>18</v>
      </c>
      <c r="H23" s="118">
        <f t="shared" si="5"/>
        <v>12</v>
      </c>
      <c r="I23" s="118">
        <f t="shared" si="6"/>
        <v>30</v>
      </c>
      <c r="J23" s="118"/>
      <c r="K23" s="118"/>
      <c r="L23" s="82"/>
      <c r="M23" s="82">
        <v>2</v>
      </c>
      <c r="N23" s="78"/>
      <c r="O23" s="78"/>
      <c r="P23" s="78"/>
      <c r="Q23" s="78"/>
      <c r="S23" s="73">
        <v>1</v>
      </c>
    </row>
    <row r="24" spans="1:19" ht="27.95" customHeight="1" x14ac:dyDescent="0.3">
      <c r="A24" s="79"/>
      <c r="B24" s="83"/>
      <c r="C24" s="83" t="s">
        <v>100</v>
      </c>
      <c r="D24" s="78">
        <f t="shared" ref="D24:Q24" si="7">SUM(D13+D20)</f>
        <v>24</v>
      </c>
      <c r="E24" s="78">
        <f t="shared" si="7"/>
        <v>720</v>
      </c>
      <c r="F24" s="78">
        <f t="shared" si="7"/>
        <v>360</v>
      </c>
      <c r="G24" s="78">
        <f t="shared" si="7"/>
        <v>102</v>
      </c>
      <c r="H24" s="78">
        <f t="shared" si="7"/>
        <v>258</v>
      </c>
      <c r="I24" s="78">
        <f t="shared" si="7"/>
        <v>360</v>
      </c>
      <c r="J24" s="78">
        <f t="shared" si="7"/>
        <v>12</v>
      </c>
      <c r="K24" s="78">
        <f t="shared" si="7"/>
        <v>4</v>
      </c>
      <c r="L24" s="78">
        <f t="shared" si="7"/>
        <v>2</v>
      </c>
      <c r="M24" s="78">
        <f t="shared" si="7"/>
        <v>6</v>
      </c>
      <c r="N24" s="78">
        <f t="shared" si="7"/>
        <v>0</v>
      </c>
      <c r="O24" s="78">
        <f t="shared" si="7"/>
        <v>0</v>
      </c>
      <c r="P24" s="78">
        <f t="shared" si="7"/>
        <v>0</v>
      </c>
      <c r="Q24" s="78">
        <f t="shared" si="7"/>
        <v>0</v>
      </c>
    </row>
    <row r="25" spans="1:19" ht="27.95" customHeight="1" x14ac:dyDescent="0.3">
      <c r="A25" s="79"/>
      <c r="B25" s="76" t="s">
        <v>41</v>
      </c>
      <c r="C25" s="166" t="s">
        <v>14</v>
      </c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</row>
    <row r="26" spans="1:19" ht="27.95" customHeight="1" x14ac:dyDescent="0.3">
      <c r="A26" s="79"/>
      <c r="B26" s="86" t="s">
        <v>241</v>
      </c>
      <c r="C26" s="86" t="s">
        <v>141</v>
      </c>
      <c r="D26" s="119">
        <f>SUM(D27:D29)</f>
        <v>6</v>
      </c>
      <c r="E26" s="119">
        <f t="shared" ref="E26:K26" si="8">SUM(E27:E29)</f>
        <v>180</v>
      </c>
      <c r="F26" s="119">
        <f t="shared" si="8"/>
        <v>90</v>
      </c>
      <c r="G26" s="119">
        <f t="shared" si="8"/>
        <v>48</v>
      </c>
      <c r="H26" s="119">
        <f t="shared" si="8"/>
        <v>42</v>
      </c>
      <c r="I26" s="119">
        <f t="shared" si="8"/>
        <v>90</v>
      </c>
      <c r="J26" s="119">
        <f t="shared" si="8"/>
        <v>2</v>
      </c>
      <c r="K26" s="119">
        <f t="shared" si="8"/>
        <v>2</v>
      </c>
      <c r="L26" s="119">
        <f t="shared" ref="L26:Q26" si="9">SUM(L27+L28+L29)</f>
        <v>2</v>
      </c>
      <c r="M26" s="119">
        <f t="shared" si="9"/>
        <v>0</v>
      </c>
      <c r="N26" s="119">
        <f t="shared" si="9"/>
        <v>0</v>
      </c>
      <c r="O26" s="119">
        <f t="shared" si="9"/>
        <v>0</v>
      </c>
      <c r="P26" s="119">
        <f t="shared" si="9"/>
        <v>0</v>
      </c>
      <c r="Q26" s="119">
        <f t="shared" si="9"/>
        <v>0</v>
      </c>
    </row>
    <row r="27" spans="1:19" ht="27.95" customHeight="1" x14ac:dyDescent="0.3">
      <c r="A27" s="79"/>
      <c r="B27" s="103" t="s">
        <v>242</v>
      </c>
      <c r="C27" s="100" t="s">
        <v>122</v>
      </c>
      <c r="D27" s="120">
        <v>2</v>
      </c>
      <c r="E27" s="87">
        <v>60</v>
      </c>
      <c r="F27" s="87">
        <v>30</v>
      </c>
      <c r="G27" s="141">
        <v>16</v>
      </c>
      <c r="H27" s="140">
        <f t="shared" ref="H27:H29" si="10">SUM(F27-G27)</f>
        <v>14</v>
      </c>
      <c r="I27" s="118">
        <f t="shared" ref="I27:I29" si="11">SUM(E27-F27)</f>
        <v>30</v>
      </c>
      <c r="J27" s="87"/>
      <c r="K27" s="87">
        <v>2</v>
      </c>
      <c r="L27" s="88"/>
      <c r="M27" s="88"/>
      <c r="N27" s="89"/>
      <c r="O27" s="118"/>
      <c r="P27" s="118"/>
      <c r="Q27" s="118"/>
      <c r="R27" s="73">
        <v>1</v>
      </c>
    </row>
    <row r="28" spans="1:19" ht="27.95" customHeight="1" x14ac:dyDescent="0.3">
      <c r="A28" s="79"/>
      <c r="B28" s="103" t="s">
        <v>243</v>
      </c>
      <c r="C28" s="100" t="s">
        <v>123</v>
      </c>
      <c r="D28" s="120">
        <v>2</v>
      </c>
      <c r="E28" s="87">
        <v>60</v>
      </c>
      <c r="F28" s="87">
        <v>30</v>
      </c>
      <c r="G28" s="141">
        <v>16</v>
      </c>
      <c r="H28" s="140">
        <f t="shared" si="10"/>
        <v>14</v>
      </c>
      <c r="I28" s="118">
        <f t="shared" si="11"/>
        <v>30</v>
      </c>
      <c r="J28" s="87">
        <v>2</v>
      </c>
      <c r="K28" s="87"/>
      <c r="L28" s="88"/>
      <c r="M28" s="88"/>
      <c r="N28" s="89"/>
      <c r="O28" s="118"/>
      <c r="P28" s="118"/>
      <c r="Q28" s="118"/>
      <c r="S28" s="73">
        <v>1</v>
      </c>
    </row>
    <row r="29" spans="1:19" ht="27.95" customHeight="1" x14ac:dyDescent="0.3">
      <c r="A29" s="79"/>
      <c r="B29" s="111" t="s">
        <v>244</v>
      </c>
      <c r="C29" s="100" t="s">
        <v>124</v>
      </c>
      <c r="D29" s="120">
        <v>2</v>
      </c>
      <c r="E29" s="87">
        <v>60</v>
      </c>
      <c r="F29" s="87">
        <v>30</v>
      </c>
      <c r="G29" s="141">
        <v>16</v>
      </c>
      <c r="H29" s="140">
        <f t="shared" si="10"/>
        <v>14</v>
      </c>
      <c r="I29" s="118">
        <f t="shared" si="11"/>
        <v>30</v>
      </c>
      <c r="J29" s="87"/>
      <c r="K29" s="87"/>
      <c r="L29" s="90">
        <v>2</v>
      </c>
      <c r="M29" s="90"/>
      <c r="N29" s="82"/>
      <c r="O29" s="78"/>
      <c r="P29" s="78"/>
      <c r="Q29" s="78"/>
    </row>
    <row r="30" spans="1:19" ht="27.95" customHeight="1" x14ac:dyDescent="0.3">
      <c r="A30" s="79"/>
      <c r="B30" s="91" t="s">
        <v>238</v>
      </c>
      <c r="C30" s="86" t="s">
        <v>232</v>
      </c>
      <c r="D30" s="121">
        <f>SUM(D31:D32)</f>
        <v>4</v>
      </c>
      <c r="E30" s="121">
        <f t="shared" ref="E30:I30" si="12">SUM(E31:E32)</f>
        <v>120</v>
      </c>
      <c r="F30" s="121">
        <f t="shared" si="12"/>
        <v>60</v>
      </c>
      <c r="G30" s="121">
        <f t="shared" si="12"/>
        <v>36</v>
      </c>
      <c r="H30" s="121">
        <f t="shared" si="12"/>
        <v>24</v>
      </c>
      <c r="I30" s="121">
        <f t="shared" si="12"/>
        <v>60</v>
      </c>
      <c r="J30" s="121">
        <f t="shared" ref="J30" si="13">SUM(J31:J32)</f>
        <v>0</v>
      </c>
      <c r="K30" s="121">
        <f t="shared" ref="K30" si="14">SUM(K31:K32)</f>
        <v>4</v>
      </c>
      <c r="L30" s="121">
        <f t="shared" ref="L30" si="15">SUM(L31:L32)</f>
        <v>0</v>
      </c>
      <c r="M30" s="121">
        <f t="shared" ref="M30" si="16">SUM(M31:M32)</f>
        <v>0</v>
      </c>
      <c r="N30" s="121">
        <f t="shared" ref="N30" si="17">SUM(N31:N32)</f>
        <v>0</v>
      </c>
      <c r="O30" s="121">
        <f t="shared" ref="O30" si="18">SUM(O31:O32)</f>
        <v>0</v>
      </c>
      <c r="P30" s="121">
        <f t="shared" ref="P30" si="19">SUM(P31:P32)</f>
        <v>0</v>
      </c>
      <c r="Q30" s="121">
        <f t="shared" ref="Q30" si="20">SUM(Q31:Q32)</f>
        <v>0</v>
      </c>
    </row>
    <row r="31" spans="1:19" ht="20.100000000000001" customHeight="1" x14ac:dyDescent="0.3">
      <c r="A31" s="79"/>
      <c r="B31" s="84" t="s">
        <v>239</v>
      </c>
      <c r="C31" s="104" t="s">
        <v>233</v>
      </c>
      <c r="D31" s="121">
        <v>2</v>
      </c>
      <c r="E31" s="121">
        <v>60</v>
      </c>
      <c r="F31" s="90">
        <v>30</v>
      </c>
      <c r="G31" s="90">
        <v>18</v>
      </c>
      <c r="H31" s="82">
        <f t="shared" ref="H31:H32" si="21">SUM(F31-G31)</f>
        <v>12</v>
      </c>
      <c r="I31" s="82">
        <f t="shared" ref="I31:I32" si="22">SUM(E31-F31)</f>
        <v>30</v>
      </c>
      <c r="J31" s="90"/>
      <c r="K31" s="90">
        <v>2</v>
      </c>
      <c r="L31" s="90"/>
      <c r="M31" s="90"/>
      <c r="N31" s="78"/>
      <c r="O31" s="78"/>
      <c r="P31" s="78"/>
      <c r="Q31" s="78"/>
      <c r="R31" s="73">
        <v>1</v>
      </c>
    </row>
    <row r="32" spans="1:19" ht="20.100000000000001" customHeight="1" x14ac:dyDescent="0.3">
      <c r="A32" s="79"/>
      <c r="B32" s="84" t="s">
        <v>240</v>
      </c>
      <c r="C32" s="104" t="s">
        <v>194</v>
      </c>
      <c r="D32" s="121">
        <v>2</v>
      </c>
      <c r="E32" s="121">
        <v>60</v>
      </c>
      <c r="F32" s="90">
        <v>30</v>
      </c>
      <c r="G32" s="90">
        <v>18</v>
      </c>
      <c r="H32" s="82">
        <f t="shared" si="21"/>
        <v>12</v>
      </c>
      <c r="I32" s="82">
        <f t="shared" si="22"/>
        <v>30</v>
      </c>
      <c r="J32" s="90"/>
      <c r="K32" s="90">
        <v>2</v>
      </c>
      <c r="L32" s="90"/>
      <c r="M32" s="90"/>
      <c r="N32" s="78"/>
      <c r="O32" s="78"/>
      <c r="P32" s="78"/>
      <c r="Q32" s="78"/>
      <c r="R32" s="73">
        <v>1</v>
      </c>
    </row>
    <row r="33" spans="1:22" ht="27.95" customHeight="1" x14ac:dyDescent="0.3">
      <c r="A33" s="79"/>
      <c r="B33" s="84"/>
      <c r="C33" s="79" t="s">
        <v>101</v>
      </c>
      <c r="D33" s="111">
        <f t="shared" ref="D33:Q33" si="23">SUM(D26+D30)</f>
        <v>10</v>
      </c>
      <c r="E33" s="111">
        <f t="shared" si="23"/>
        <v>300</v>
      </c>
      <c r="F33" s="111">
        <f t="shared" si="23"/>
        <v>150</v>
      </c>
      <c r="G33" s="111">
        <f t="shared" si="23"/>
        <v>84</v>
      </c>
      <c r="H33" s="111">
        <f t="shared" si="23"/>
        <v>66</v>
      </c>
      <c r="I33" s="111">
        <f t="shared" si="23"/>
        <v>150</v>
      </c>
      <c r="J33" s="111">
        <f t="shared" si="23"/>
        <v>2</v>
      </c>
      <c r="K33" s="111">
        <f t="shared" si="23"/>
        <v>6</v>
      </c>
      <c r="L33" s="111">
        <f t="shared" si="23"/>
        <v>2</v>
      </c>
      <c r="M33" s="111">
        <f t="shared" si="23"/>
        <v>0</v>
      </c>
      <c r="N33" s="111">
        <f t="shared" si="23"/>
        <v>0</v>
      </c>
      <c r="O33" s="111">
        <f t="shared" si="23"/>
        <v>0</v>
      </c>
      <c r="P33" s="111">
        <f t="shared" si="23"/>
        <v>0</v>
      </c>
      <c r="Q33" s="111">
        <f t="shared" si="23"/>
        <v>0</v>
      </c>
    </row>
    <row r="34" spans="1:22" ht="27.95" customHeight="1" x14ac:dyDescent="0.3">
      <c r="A34" s="106"/>
      <c r="B34" s="107"/>
      <c r="C34" s="106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1:22" ht="27.95" customHeight="1" x14ac:dyDescent="0.3">
      <c r="A35" s="106"/>
      <c r="B35" s="107"/>
      <c r="C35" s="106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</row>
    <row r="36" spans="1:22" ht="27.95" customHeight="1" x14ac:dyDescent="0.3">
      <c r="A36" s="106"/>
      <c r="B36" s="107"/>
      <c r="C36" s="106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1:22" ht="27.95" customHeight="1" x14ac:dyDescent="0.3">
      <c r="A37" s="79"/>
      <c r="B37" s="76" t="s">
        <v>42</v>
      </c>
      <c r="C37" s="174" t="s">
        <v>15</v>
      </c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</row>
    <row r="38" spans="1:22" ht="27.95" customHeight="1" x14ac:dyDescent="0.3">
      <c r="A38" s="79"/>
      <c r="B38" s="91" t="s">
        <v>195</v>
      </c>
      <c r="C38" s="86" t="s">
        <v>141</v>
      </c>
      <c r="D38" s="119"/>
      <c r="E38" s="119"/>
      <c r="F38" s="90"/>
      <c r="G38" s="90"/>
      <c r="H38" s="90"/>
      <c r="I38" s="90"/>
      <c r="J38" s="90"/>
      <c r="K38" s="90"/>
      <c r="L38" s="90"/>
      <c r="M38" s="90"/>
      <c r="N38" s="116"/>
      <c r="O38" s="116"/>
      <c r="P38" s="116"/>
      <c r="Q38" s="116"/>
    </row>
    <row r="39" spans="1:22" ht="27.95" customHeight="1" x14ac:dyDescent="0.3">
      <c r="A39" s="79"/>
      <c r="B39" s="91" t="s">
        <v>196</v>
      </c>
      <c r="C39" s="102" t="s">
        <v>131</v>
      </c>
      <c r="D39" s="122">
        <v>8</v>
      </c>
      <c r="E39" s="119">
        <v>240</v>
      </c>
      <c r="F39" s="90">
        <v>120</v>
      </c>
      <c r="G39" s="90">
        <v>48</v>
      </c>
      <c r="H39" s="90">
        <v>72</v>
      </c>
      <c r="I39" s="90">
        <v>120</v>
      </c>
      <c r="J39" s="90">
        <v>4</v>
      </c>
      <c r="K39" s="90">
        <v>4</v>
      </c>
      <c r="L39" s="90"/>
      <c r="M39" s="90"/>
      <c r="N39" s="116"/>
      <c r="O39" s="116"/>
      <c r="P39" s="116"/>
      <c r="Q39" s="116"/>
      <c r="R39" s="73">
        <v>1</v>
      </c>
      <c r="S39" s="73">
        <v>1</v>
      </c>
    </row>
    <row r="40" spans="1:22" ht="27.95" customHeight="1" x14ac:dyDescent="0.3">
      <c r="A40" s="79"/>
      <c r="B40" s="91" t="s">
        <v>197</v>
      </c>
      <c r="C40" s="102" t="s">
        <v>136</v>
      </c>
      <c r="D40" s="122">
        <v>8</v>
      </c>
      <c r="E40" s="119">
        <v>240</v>
      </c>
      <c r="F40" s="90">
        <v>120</v>
      </c>
      <c r="G40" s="90">
        <v>48</v>
      </c>
      <c r="H40" s="90">
        <v>72</v>
      </c>
      <c r="I40" s="90">
        <v>120</v>
      </c>
      <c r="J40" s="90"/>
      <c r="K40" s="90">
        <v>4</v>
      </c>
      <c r="L40" s="90">
        <v>4</v>
      </c>
      <c r="M40" s="90"/>
      <c r="N40" s="116"/>
      <c r="O40" s="116"/>
      <c r="P40" s="116"/>
      <c r="Q40" s="116"/>
      <c r="S40" s="73">
        <v>1</v>
      </c>
      <c r="T40" s="73">
        <v>1</v>
      </c>
    </row>
    <row r="41" spans="1:22" ht="27.95" customHeight="1" x14ac:dyDescent="0.3">
      <c r="A41" s="79"/>
      <c r="B41" s="91" t="s">
        <v>198</v>
      </c>
      <c r="C41" s="102" t="s">
        <v>133</v>
      </c>
      <c r="D41" s="122">
        <v>4</v>
      </c>
      <c r="E41" s="119">
        <v>120</v>
      </c>
      <c r="F41" s="90">
        <v>60</v>
      </c>
      <c r="G41" s="90">
        <v>24</v>
      </c>
      <c r="H41" s="90">
        <v>36</v>
      </c>
      <c r="I41" s="90">
        <v>60</v>
      </c>
      <c r="J41" s="90"/>
      <c r="K41" s="90">
        <v>4</v>
      </c>
      <c r="L41" s="90"/>
      <c r="M41" s="90"/>
      <c r="N41" s="116"/>
      <c r="O41" s="116"/>
      <c r="P41" s="116"/>
      <c r="Q41" s="116"/>
      <c r="S41" s="73">
        <v>1</v>
      </c>
    </row>
    <row r="42" spans="1:22" ht="27.95" customHeight="1" x14ac:dyDescent="0.3">
      <c r="A42" s="79"/>
      <c r="B42" s="91" t="s">
        <v>199</v>
      </c>
      <c r="C42" s="102" t="s">
        <v>135</v>
      </c>
      <c r="D42" s="122">
        <v>8</v>
      </c>
      <c r="E42" s="119">
        <v>240</v>
      </c>
      <c r="F42" s="90">
        <v>120</v>
      </c>
      <c r="G42" s="90">
        <v>48</v>
      </c>
      <c r="H42" s="90">
        <v>72</v>
      </c>
      <c r="I42" s="90">
        <v>120</v>
      </c>
      <c r="J42" s="90"/>
      <c r="K42" s="90"/>
      <c r="L42" s="90">
        <v>4</v>
      </c>
      <c r="M42" s="90">
        <v>4</v>
      </c>
      <c r="N42" s="116"/>
      <c r="O42" s="116"/>
      <c r="P42" s="116"/>
      <c r="Q42" s="116"/>
      <c r="T42" s="73">
        <v>1</v>
      </c>
      <c r="U42" s="73">
        <v>1</v>
      </c>
    </row>
    <row r="43" spans="1:22" ht="27.95" customHeight="1" x14ac:dyDescent="0.3">
      <c r="A43" s="79"/>
      <c r="B43" s="91" t="s">
        <v>200</v>
      </c>
      <c r="C43" s="102" t="s">
        <v>132</v>
      </c>
      <c r="D43" s="122">
        <v>4</v>
      </c>
      <c r="E43" s="119">
        <v>120</v>
      </c>
      <c r="F43" s="90">
        <v>60</v>
      </c>
      <c r="G43" s="90">
        <v>24</v>
      </c>
      <c r="H43" s="90">
        <v>36</v>
      </c>
      <c r="I43" s="90">
        <v>60</v>
      </c>
      <c r="J43" s="90"/>
      <c r="K43" s="90"/>
      <c r="L43" s="90"/>
      <c r="M43" s="90"/>
      <c r="N43" s="116">
        <v>4</v>
      </c>
      <c r="O43" s="116"/>
      <c r="P43" s="116"/>
      <c r="Q43" s="116"/>
      <c r="U43" s="73">
        <v>1</v>
      </c>
    </row>
    <row r="44" spans="1:22" ht="27.95" customHeight="1" x14ac:dyDescent="0.3">
      <c r="A44" s="79"/>
      <c r="B44" s="91" t="s">
        <v>201</v>
      </c>
      <c r="C44" s="102" t="s">
        <v>134</v>
      </c>
      <c r="D44" s="122">
        <v>4</v>
      </c>
      <c r="E44" s="119">
        <v>120</v>
      </c>
      <c r="F44" s="90">
        <v>60</v>
      </c>
      <c r="G44" s="90">
        <v>24</v>
      </c>
      <c r="H44" s="90">
        <v>36</v>
      </c>
      <c r="I44" s="90">
        <v>60</v>
      </c>
      <c r="J44" s="90"/>
      <c r="K44" s="90"/>
      <c r="L44" s="90">
        <v>4</v>
      </c>
      <c r="M44" s="90"/>
      <c r="N44" s="116"/>
      <c r="O44" s="116"/>
      <c r="P44" s="116"/>
      <c r="Q44" s="116"/>
      <c r="U44" s="73">
        <v>1</v>
      </c>
    </row>
    <row r="45" spans="1:22" ht="27.95" customHeight="1" x14ac:dyDescent="0.3">
      <c r="A45" s="79"/>
      <c r="B45" s="91" t="s">
        <v>202</v>
      </c>
      <c r="C45" s="102" t="s">
        <v>137</v>
      </c>
      <c r="D45" s="122">
        <v>8</v>
      </c>
      <c r="E45" s="119">
        <v>240</v>
      </c>
      <c r="F45" s="90">
        <v>120</v>
      </c>
      <c r="G45" s="90">
        <v>48</v>
      </c>
      <c r="H45" s="90">
        <v>72</v>
      </c>
      <c r="I45" s="90">
        <v>120</v>
      </c>
      <c r="J45" s="90"/>
      <c r="K45" s="90"/>
      <c r="L45" s="90"/>
      <c r="M45" s="90">
        <v>4</v>
      </c>
      <c r="N45" s="116">
        <v>4</v>
      </c>
      <c r="O45" s="116"/>
      <c r="P45" s="116"/>
      <c r="Q45" s="116"/>
      <c r="U45" s="73">
        <v>1</v>
      </c>
      <c r="V45" s="73">
        <v>1</v>
      </c>
    </row>
    <row r="46" spans="1:22" ht="27.95" customHeight="1" x14ac:dyDescent="0.3">
      <c r="A46" s="79"/>
      <c r="B46" s="91" t="s">
        <v>203</v>
      </c>
      <c r="C46" s="102" t="s">
        <v>138</v>
      </c>
      <c r="D46" s="122">
        <v>8</v>
      </c>
      <c r="E46" s="119">
        <v>240</v>
      </c>
      <c r="F46" s="90">
        <v>120</v>
      </c>
      <c r="G46" s="90">
        <v>48</v>
      </c>
      <c r="H46" s="90">
        <v>72</v>
      </c>
      <c r="I46" s="90">
        <v>120</v>
      </c>
      <c r="J46" s="90"/>
      <c r="K46" s="90"/>
      <c r="L46" s="90"/>
      <c r="M46" s="90">
        <v>4</v>
      </c>
      <c r="N46" s="116">
        <v>4</v>
      </c>
      <c r="O46" s="116"/>
      <c r="P46" s="116"/>
      <c r="Q46" s="116"/>
      <c r="U46" s="73">
        <v>1</v>
      </c>
      <c r="V46" s="73">
        <v>1</v>
      </c>
    </row>
    <row r="47" spans="1:22" ht="27.95" customHeight="1" x14ac:dyDescent="0.3">
      <c r="A47" s="79"/>
      <c r="B47" s="91" t="s">
        <v>203</v>
      </c>
      <c r="C47" s="102" t="s">
        <v>142</v>
      </c>
      <c r="D47" s="122">
        <v>4</v>
      </c>
      <c r="E47" s="119">
        <v>120</v>
      </c>
      <c r="F47" s="90">
        <v>60</v>
      </c>
      <c r="G47" s="90">
        <v>24</v>
      </c>
      <c r="H47" s="90">
        <v>36</v>
      </c>
      <c r="I47" s="90">
        <v>60</v>
      </c>
      <c r="J47" s="90"/>
      <c r="K47" s="90"/>
      <c r="L47" s="90"/>
      <c r="M47" s="90"/>
      <c r="N47" s="116">
        <v>4</v>
      </c>
      <c r="O47" s="116"/>
      <c r="P47" s="116"/>
      <c r="Q47" s="116"/>
      <c r="V47" s="73">
        <v>1</v>
      </c>
    </row>
    <row r="48" spans="1:22" ht="27.95" customHeight="1" x14ac:dyDescent="0.3">
      <c r="A48" s="79"/>
      <c r="B48" s="91" t="s">
        <v>204</v>
      </c>
      <c r="C48" s="102" t="s">
        <v>230</v>
      </c>
      <c r="D48" s="122">
        <v>4</v>
      </c>
      <c r="E48" s="119">
        <v>120</v>
      </c>
      <c r="F48" s="90">
        <v>60</v>
      </c>
      <c r="G48" s="90">
        <v>24</v>
      </c>
      <c r="H48" s="90">
        <v>36</v>
      </c>
      <c r="I48" s="90">
        <v>60</v>
      </c>
      <c r="J48" s="90"/>
      <c r="K48" s="90"/>
      <c r="L48" s="90">
        <v>4</v>
      </c>
      <c r="M48" s="90"/>
      <c r="N48" s="116"/>
      <c r="O48" s="116"/>
      <c r="P48" s="116"/>
      <c r="Q48" s="116"/>
      <c r="U48" s="73">
        <v>1</v>
      </c>
    </row>
    <row r="49" spans="1:24" ht="27.95" customHeight="1" x14ac:dyDescent="0.3">
      <c r="A49" s="79"/>
      <c r="B49" s="91" t="s">
        <v>205</v>
      </c>
      <c r="C49" s="102" t="s">
        <v>139</v>
      </c>
      <c r="D49" s="122">
        <v>5</v>
      </c>
      <c r="E49" s="119">
        <v>150</v>
      </c>
      <c r="F49" s="90">
        <v>75</v>
      </c>
      <c r="G49" s="90">
        <v>30</v>
      </c>
      <c r="H49" s="90">
        <v>45</v>
      </c>
      <c r="I49" s="90">
        <v>75</v>
      </c>
      <c r="J49" s="90"/>
      <c r="K49" s="90"/>
      <c r="L49" s="90"/>
      <c r="M49" s="90"/>
      <c r="N49" s="116"/>
      <c r="O49" s="116">
        <v>5</v>
      </c>
      <c r="P49" s="116"/>
      <c r="Q49" s="116"/>
      <c r="W49" s="73">
        <v>1</v>
      </c>
    </row>
    <row r="50" spans="1:24" ht="27.95" customHeight="1" x14ac:dyDescent="0.3">
      <c r="A50" s="79"/>
      <c r="B50" s="91" t="s">
        <v>229</v>
      </c>
      <c r="C50" s="102" t="s">
        <v>231</v>
      </c>
      <c r="D50" s="122">
        <v>4</v>
      </c>
      <c r="E50" s="122">
        <v>120</v>
      </c>
      <c r="F50" s="123">
        <v>60</v>
      </c>
      <c r="G50" s="123">
        <v>24</v>
      </c>
      <c r="H50" s="123">
        <v>36</v>
      </c>
      <c r="I50" s="123">
        <v>60</v>
      </c>
      <c r="J50" s="123"/>
      <c r="K50" s="123"/>
      <c r="L50" s="123"/>
      <c r="M50" s="123">
        <v>4</v>
      </c>
      <c r="N50" s="124"/>
      <c r="O50" s="124"/>
      <c r="P50" s="124"/>
      <c r="Q50" s="124"/>
      <c r="T50" s="73">
        <v>1</v>
      </c>
    </row>
    <row r="51" spans="1:24" ht="27.95" customHeight="1" x14ac:dyDescent="0.3">
      <c r="A51" s="79"/>
      <c r="B51" s="91" t="s">
        <v>206</v>
      </c>
      <c r="C51" s="102" t="s">
        <v>140</v>
      </c>
      <c r="D51" s="122">
        <v>4</v>
      </c>
      <c r="E51" s="122">
        <v>120</v>
      </c>
      <c r="F51" s="123">
        <v>60</v>
      </c>
      <c r="G51" s="123">
        <v>24</v>
      </c>
      <c r="H51" s="123">
        <v>36</v>
      </c>
      <c r="I51" s="123">
        <v>60</v>
      </c>
      <c r="J51" s="123"/>
      <c r="K51" s="123"/>
      <c r="L51" s="123"/>
      <c r="M51" s="123"/>
      <c r="N51" s="124">
        <v>4</v>
      </c>
      <c r="O51" s="124"/>
      <c r="P51" s="124"/>
      <c r="Q51" s="124"/>
      <c r="V51" s="73">
        <v>1</v>
      </c>
    </row>
    <row r="52" spans="1:24" ht="27.95" customHeight="1" x14ac:dyDescent="0.3">
      <c r="A52" s="79"/>
      <c r="B52" s="91"/>
      <c r="C52" s="94" t="s">
        <v>99</v>
      </c>
      <c r="D52" s="122">
        <f t="shared" ref="D52:Q52" si="24">SUM(D39:D51)</f>
        <v>73</v>
      </c>
      <c r="E52" s="122">
        <f t="shared" si="24"/>
        <v>2190</v>
      </c>
      <c r="F52" s="122">
        <f t="shared" si="24"/>
        <v>1095</v>
      </c>
      <c r="G52" s="122">
        <f t="shared" si="24"/>
        <v>438</v>
      </c>
      <c r="H52" s="122">
        <f t="shared" si="24"/>
        <v>657</v>
      </c>
      <c r="I52" s="122">
        <f t="shared" si="24"/>
        <v>1095</v>
      </c>
      <c r="J52" s="122">
        <f t="shared" si="24"/>
        <v>4</v>
      </c>
      <c r="K52" s="122">
        <f t="shared" si="24"/>
        <v>12</v>
      </c>
      <c r="L52" s="122">
        <f t="shared" si="24"/>
        <v>16</v>
      </c>
      <c r="M52" s="122">
        <f t="shared" si="24"/>
        <v>16</v>
      </c>
      <c r="N52" s="122">
        <f t="shared" si="24"/>
        <v>20</v>
      </c>
      <c r="O52" s="122">
        <f t="shared" si="24"/>
        <v>5</v>
      </c>
      <c r="P52" s="122">
        <f t="shared" si="24"/>
        <v>0</v>
      </c>
      <c r="Q52" s="122">
        <f t="shared" si="24"/>
        <v>0</v>
      </c>
    </row>
    <row r="53" spans="1:24" ht="27.95" customHeight="1" x14ac:dyDescent="0.3">
      <c r="A53" s="79"/>
      <c r="B53" s="91"/>
      <c r="C53" s="93" t="s">
        <v>280</v>
      </c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</row>
    <row r="54" spans="1:24" ht="27.95" customHeight="1" x14ac:dyDescent="0.3">
      <c r="A54" s="79"/>
      <c r="B54" s="91"/>
      <c r="C54" s="93" t="s">
        <v>154</v>
      </c>
      <c r="D54" s="125"/>
      <c r="E54" s="121"/>
      <c r="F54" s="90"/>
      <c r="G54" s="90"/>
      <c r="H54" s="90"/>
      <c r="I54" s="90"/>
      <c r="J54" s="82"/>
      <c r="K54" s="82"/>
      <c r="L54" s="82"/>
      <c r="M54" s="82"/>
      <c r="N54" s="82"/>
      <c r="O54" s="82"/>
      <c r="P54" s="82"/>
      <c r="Q54" s="82"/>
    </row>
    <row r="55" spans="1:24" ht="27.95" customHeight="1" x14ac:dyDescent="0.3">
      <c r="A55" s="79"/>
      <c r="B55" s="84" t="s">
        <v>159</v>
      </c>
      <c r="C55" s="100" t="s">
        <v>283</v>
      </c>
      <c r="D55" s="126">
        <v>4</v>
      </c>
      <c r="E55" s="122">
        <v>120</v>
      </c>
      <c r="F55" s="123">
        <v>60</v>
      </c>
      <c r="G55" s="123">
        <v>24</v>
      </c>
      <c r="H55" s="123">
        <v>36</v>
      </c>
      <c r="I55" s="123">
        <v>60</v>
      </c>
      <c r="J55" s="126">
        <v>4</v>
      </c>
      <c r="K55" s="126"/>
      <c r="L55" s="126"/>
      <c r="M55" s="126"/>
      <c r="N55" s="126"/>
      <c r="O55" s="126"/>
      <c r="P55" s="126"/>
      <c r="Q55" s="127"/>
      <c r="R55" s="73">
        <v>1</v>
      </c>
    </row>
    <row r="56" spans="1:24" ht="27.95" customHeight="1" x14ac:dyDescent="0.3">
      <c r="A56" s="79"/>
      <c r="B56" s="84" t="s">
        <v>160</v>
      </c>
      <c r="C56" s="100" t="s">
        <v>281</v>
      </c>
      <c r="D56" s="126">
        <v>4</v>
      </c>
      <c r="E56" s="122">
        <v>120</v>
      </c>
      <c r="F56" s="123">
        <v>60</v>
      </c>
      <c r="G56" s="123">
        <v>24</v>
      </c>
      <c r="H56" s="123">
        <v>36</v>
      </c>
      <c r="I56" s="123">
        <v>60</v>
      </c>
      <c r="J56" s="126">
        <v>4</v>
      </c>
      <c r="K56" s="126"/>
      <c r="L56" s="126"/>
      <c r="M56" s="126"/>
      <c r="N56" s="126"/>
      <c r="O56" s="126"/>
      <c r="P56" s="126"/>
      <c r="Q56" s="127"/>
      <c r="S56" s="73">
        <v>1</v>
      </c>
    </row>
    <row r="57" spans="1:24" ht="27.95" customHeight="1" x14ac:dyDescent="0.3">
      <c r="A57" s="79"/>
      <c r="B57" s="84" t="s">
        <v>161</v>
      </c>
      <c r="C57" s="100" t="s">
        <v>207</v>
      </c>
      <c r="D57" s="126">
        <v>5</v>
      </c>
      <c r="E57" s="127">
        <v>150</v>
      </c>
      <c r="F57" s="128">
        <v>75</v>
      </c>
      <c r="G57" s="128">
        <v>30</v>
      </c>
      <c r="H57" s="128">
        <v>45</v>
      </c>
      <c r="I57" s="128">
        <v>75</v>
      </c>
      <c r="J57" s="129"/>
      <c r="K57" s="129"/>
      <c r="L57" s="129">
        <v>5</v>
      </c>
      <c r="M57" s="129"/>
      <c r="N57" s="129"/>
      <c r="O57" s="129"/>
      <c r="P57" s="129"/>
      <c r="Q57" s="129"/>
      <c r="T57" s="73">
        <v>1</v>
      </c>
    </row>
    <row r="58" spans="1:24" ht="27.95" customHeight="1" x14ac:dyDescent="0.3">
      <c r="A58" s="79"/>
      <c r="B58" s="84" t="s">
        <v>162</v>
      </c>
      <c r="C58" s="100" t="s">
        <v>282</v>
      </c>
      <c r="D58" s="126">
        <v>4</v>
      </c>
      <c r="E58" s="122">
        <v>120</v>
      </c>
      <c r="F58" s="123">
        <v>60</v>
      </c>
      <c r="G58" s="123">
        <v>24</v>
      </c>
      <c r="H58" s="123">
        <v>36</v>
      </c>
      <c r="I58" s="123">
        <v>60</v>
      </c>
      <c r="J58" s="129">
        <v>4</v>
      </c>
      <c r="K58" s="129"/>
      <c r="L58" s="129"/>
      <c r="M58" s="129"/>
      <c r="N58" s="129"/>
      <c r="O58" s="129"/>
      <c r="P58" s="129"/>
      <c r="Q58" s="129"/>
      <c r="T58" s="73">
        <v>1</v>
      </c>
    </row>
    <row r="59" spans="1:24" ht="27.95" customHeight="1" x14ac:dyDescent="0.3">
      <c r="A59" s="79"/>
      <c r="B59" s="84" t="s">
        <v>163</v>
      </c>
      <c r="C59" s="100" t="s">
        <v>208</v>
      </c>
      <c r="D59" s="126">
        <v>4</v>
      </c>
      <c r="E59" s="122">
        <v>120</v>
      </c>
      <c r="F59" s="123">
        <v>60</v>
      </c>
      <c r="G59" s="123">
        <v>24</v>
      </c>
      <c r="H59" s="123">
        <v>36</v>
      </c>
      <c r="I59" s="123">
        <v>60</v>
      </c>
      <c r="J59" s="129"/>
      <c r="K59" s="129"/>
      <c r="L59" s="129"/>
      <c r="M59" s="129"/>
      <c r="N59" s="129"/>
      <c r="O59" s="129">
        <v>4</v>
      </c>
      <c r="P59" s="129"/>
      <c r="Q59" s="129"/>
      <c r="V59" s="73">
        <v>1</v>
      </c>
    </row>
    <row r="60" spans="1:24" ht="27.95" customHeight="1" x14ac:dyDescent="0.3">
      <c r="A60" s="79"/>
      <c r="B60" s="84" t="s">
        <v>164</v>
      </c>
      <c r="C60" s="100" t="s">
        <v>209</v>
      </c>
      <c r="D60" s="126">
        <v>3</v>
      </c>
      <c r="E60" s="122">
        <v>90</v>
      </c>
      <c r="F60" s="123">
        <v>45</v>
      </c>
      <c r="G60" s="123">
        <v>18</v>
      </c>
      <c r="H60" s="123">
        <v>27</v>
      </c>
      <c r="I60" s="123">
        <v>45</v>
      </c>
      <c r="J60" s="129"/>
      <c r="K60" s="129"/>
      <c r="L60" s="129"/>
      <c r="M60" s="129"/>
      <c r="N60" s="129">
        <v>3</v>
      </c>
      <c r="O60" s="129"/>
      <c r="P60" s="129"/>
      <c r="Q60" s="129"/>
      <c r="V60" s="73">
        <v>1</v>
      </c>
    </row>
    <row r="61" spans="1:24" ht="27.95" customHeight="1" x14ac:dyDescent="0.3">
      <c r="A61" s="79"/>
      <c r="B61" s="84" t="s">
        <v>165</v>
      </c>
      <c r="C61" s="100" t="s">
        <v>210</v>
      </c>
      <c r="D61" s="126">
        <v>8</v>
      </c>
      <c r="E61" s="127">
        <v>240</v>
      </c>
      <c r="F61" s="128">
        <v>120</v>
      </c>
      <c r="G61" s="128">
        <v>48</v>
      </c>
      <c r="H61" s="128">
        <v>72</v>
      </c>
      <c r="I61" s="128">
        <v>120</v>
      </c>
      <c r="J61" s="129"/>
      <c r="K61" s="129"/>
      <c r="L61" s="129"/>
      <c r="M61" s="129">
        <v>5</v>
      </c>
      <c r="N61" s="129">
        <v>3</v>
      </c>
      <c r="O61" s="129"/>
      <c r="P61" s="129"/>
      <c r="Q61" s="129"/>
      <c r="W61" s="73">
        <v>1</v>
      </c>
    </row>
    <row r="62" spans="1:24" ht="27.95" customHeight="1" x14ac:dyDescent="0.3">
      <c r="A62" s="79"/>
      <c r="B62" s="84" t="s">
        <v>166</v>
      </c>
      <c r="C62" s="100" t="s">
        <v>211</v>
      </c>
      <c r="D62" s="126">
        <v>4</v>
      </c>
      <c r="E62" s="126">
        <v>120</v>
      </c>
      <c r="F62" s="126">
        <v>60</v>
      </c>
      <c r="G62" s="126">
        <v>24</v>
      </c>
      <c r="H62" s="126">
        <v>36</v>
      </c>
      <c r="I62" s="126">
        <v>60</v>
      </c>
      <c r="J62" s="129"/>
      <c r="K62" s="129"/>
      <c r="L62" s="129"/>
      <c r="M62" s="129"/>
      <c r="N62" s="129"/>
      <c r="O62" s="129">
        <v>4</v>
      </c>
      <c r="P62" s="129"/>
      <c r="Q62" s="129"/>
      <c r="W62" s="73">
        <v>1</v>
      </c>
    </row>
    <row r="63" spans="1:24" ht="27.95" customHeight="1" x14ac:dyDescent="0.3">
      <c r="A63" s="79"/>
      <c r="B63" s="84" t="s">
        <v>167</v>
      </c>
      <c r="C63" s="100" t="s">
        <v>212</v>
      </c>
      <c r="D63" s="126">
        <v>4</v>
      </c>
      <c r="E63" s="126">
        <v>120</v>
      </c>
      <c r="F63" s="126">
        <v>60</v>
      </c>
      <c r="G63" s="126">
        <v>24</v>
      </c>
      <c r="H63" s="126">
        <v>36</v>
      </c>
      <c r="I63" s="126">
        <v>60</v>
      </c>
      <c r="J63" s="129"/>
      <c r="K63" s="129"/>
      <c r="L63" s="129"/>
      <c r="M63" s="129"/>
      <c r="N63" s="129"/>
      <c r="O63" s="129">
        <v>4</v>
      </c>
      <c r="P63" s="129"/>
      <c r="Q63" s="129"/>
      <c r="X63" s="73">
        <v>1</v>
      </c>
    </row>
    <row r="64" spans="1:24" ht="27.95" customHeight="1" x14ac:dyDescent="0.3">
      <c r="A64" s="79"/>
      <c r="B64" s="84" t="s">
        <v>168</v>
      </c>
      <c r="C64" s="100" t="s">
        <v>213</v>
      </c>
      <c r="D64" s="126">
        <v>4</v>
      </c>
      <c r="E64" s="126">
        <v>120</v>
      </c>
      <c r="F64" s="126">
        <v>60</v>
      </c>
      <c r="G64" s="126">
        <v>24</v>
      </c>
      <c r="H64" s="126">
        <v>36</v>
      </c>
      <c r="I64" s="126">
        <v>60</v>
      </c>
      <c r="J64" s="126"/>
      <c r="K64" s="126"/>
      <c r="L64" s="126"/>
      <c r="M64" s="126"/>
      <c r="N64" s="126"/>
      <c r="O64" s="126">
        <v>4</v>
      </c>
      <c r="P64" s="126"/>
      <c r="Q64" s="127"/>
      <c r="X64" s="73">
        <v>1</v>
      </c>
    </row>
    <row r="65" spans="1:25" ht="27.95" customHeight="1" x14ac:dyDescent="0.3">
      <c r="A65" s="79"/>
      <c r="B65" s="84" t="s">
        <v>169</v>
      </c>
      <c r="C65" s="100" t="s">
        <v>214</v>
      </c>
      <c r="D65" s="126">
        <v>4</v>
      </c>
      <c r="E65" s="127">
        <v>120</v>
      </c>
      <c r="F65" s="128">
        <v>60</v>
      </c>
      <c r="G65" s="128">
        <v>24</v>
      </c>
      <c r="H65" s="128">
        <v>36</v>
      </c>
      <c r="I65" s="128">
        <v>60</v>
      </c>
      <c r="J65" s="129"/>
      <c r="K65" s="129"/>
      <c r="L65" s="129"/>
      <c r="M65" s="129"/>
      <c r="N65" s="129"/>
      <c r="O65" s="129"/>
      <c r="P65" s="129">
        <v>4</v>
      </c>
      <c r="Q65" s="129"/>
      <c r="X65" s="73">
        <v>1</v>
      </c>
    </row>
    <row r="66" spans="1:25" ht="27.95" customHeight="1" x14ac:dyDescent="0.3">
      <c r="A66" s="79"/>
      <c r="B66" s="84" t="s">
        <v>170</v>
      </c>
      <c r="C66" s="100" t="s">
        <v>215</v>
      </c>
      <c r="D66" s="126">
        <v>5</v>
      </c>
      <c r="E66" s="127">
        <v>150</v>
      </c>
      <c r="F66" s="128">
        <v>75</v>
      </c>
      <c r="G66" s="128">
        <v>30</v>
      </c>
      <c r="H66" s="128">
        <v>45</v>
      </c>
      <c r="I66" s="128">
        <v>75</v>
      </c>
      <c r="J66" s="129"/>
      <c r="K66" s="129"/>
      <c r="L66" s="129"/>
      <c r="M66" s="129"/>
      <c r="N66" s="129"/>
      <c r="O66" s="129"/>
      <c r="P66" s="129">
        <v>5</v>
      </c>
      <c r="Q66" s="129"/>
      <c r="X66" s="73">
        <v>1</v>
      </c>
    </row>
    <row r="67" spans="1:25" ht="27.95" customHeight="1" x14ac:dyDescent="0.3">
      <c r="A67" s="79"/>
      <c r="B67" s="84" t="s">
        <v>171</v>
      </c>
      <c r="C67" s="100" t="s">
        <v>216</v>
      </c>
      <c r="D67" s="126">
        <v>4</v>
      </c>
      <c r="E67" s="127">
        <v>120</v>
      </c>
      <c r="F67" s="128">
        <v>60</v>
      </c>
      <c r="G67" s="128">
        <v>24</v>
      </c>
      <c r="H67" s="128">
        <v>36</v>
      </c>
      <c r="I67" s="128">
        <v>60</v>
      </c>
      <c r="J67" s="129"/>
      <c r="K67" s="129"/>
      <c r="L67" s="129"/>
      <c r="M67" s="129"/>
      <c r="N67" s="129"/>
      <c r="O67" s="129"/>
      <c r="P67" s="129">
        <v>4</v>
      </c>
      <c r="Q67" s="129"/>
      <c r="Y67" s="73">
        <v>1</v>
      </c>
    </row>
    <row r="68" spans="1:25" ht="27.95" customHeight="1" x14ac:dyDescent="0.3">
      <c r="A68" s="79"/>
      <c r="B68" s="84" t="s">
        <v>172</v>
      </c>
      <c r="C68" s="100" t="s">
        <v>217</v>
      </c>
      <c r="D68" s="126">
        <v>4</v>
      </c>
      <c r="E68" s="127">
        <v>120</v>
      </c>
      <c r="F68" s="128">
        <v>60</v>
      </c>
      <c r="G68" s="128">
        <v>24</v>
      </c>
      <c r="H68" s="128">
        <v>36</v>
      </c>
      <c r="I68" s="128">
        <v>60</v>
      </c>
      <c r="J68" s="129"/>
      <c r="K68" s="129"/>
      <c r="L68" s="129"/>
      <c r="M68" s="129"/>
      <c r="N68" s="129"/>
      <c r="O68" s="129"/>
      <c r="P68" s="129"/>
      <c r="Q68" s="129">
        <v>4</v>
      </c>
      <c r="Y68" s="73">
        <v>1</v>
      </c>
    </row>
    <row r="69" spans="1:25" ht="27.95" customHeight="1" x14ac:dyDescent="0.3">
      <c r="A69" s="79"/>
      <c r="B69" s="84" t="s">
        <v>173</v>
      </c>
      <c r="C69" s="100" t="s">
        <v>218</v>
      </c>
      <c r="D69" s="126">
        <v>4</v>
      </c>
      <c r="E69" s="127">
        <v>120</v>
      </c>
      <c r="F69" s="128">
        <v>60</v>
      </c>
      <c r="G69" s="128">
        <v>24</v>
      </c>
      <c r="H69" s="128">
        <v>36</v>
      </c>
      <c r="I69" s="128">
        <v>60</v>
      </c>
      <c r="J69" s="130"/>
      <c r="K69" s="130"/>
      <c r="L69" s="130"/>
      <c r="M69" s="130"/>
      <c r="N69" s="130">
        <v>4</v>
      </c>
      <c r="O69" s="130"/>
      <c r="P69" s="130"/>
      <c r="Q69" s="129"/>
      <c r="X69" s="73">
        <v>1</v>
      </c>
    </row>
    <row r="70" spans="1:25" ht="27.95" customHeight="1" x14ac:dyDescent="0.3">
      <c r="A70" s="79"/>
      <c r="B70" s="84"/>
      <c r="C70" s="79" t="s">
        <v>157</v>
      </c>
      <c r="D70" s="125">
        <f t="shared" ref="D70:Q70" si="25">SUM(D55:D69)</f>
        <v>65</v>
      </c>
      <c r="E70" s="125">
        <f t="shared" si="25"/>
        <v>1950</v>
      </c>
      <c r="F70" s="125">
        <f t="shared" si="25"/>
        <v>975</v>
      </c>
      <c r="G70" s="125">
        <f t="shared" si="25"/>
        <v>390</v>
      </c>
      <c r="H70" s="125">
        <f t="shared" si="25"/>
        <v>585</v>
      </c>
      <c r="I70" s="125">
        <f t="shared" si="25"/>
        <v>975</v>
      </c>
      <c r="J70" s="125">
        <f t="shared" si="25"/>
        <v>12</v>
      </c>
      <c r="K70" s="125">
        <f t="shared" si="25"/>
        <v>0</v>
      </c>
      <c r="L70" s="125">
        <f t="shared" si="25"/>
        <v>5</v>
      </c>
      <c r="M70" s="125">
        <f t="shared" si="25"/>
        <v>5</v>
      </c>
      <c r="N70" s="125">
        <f t="shared" si="25"/>
        <v>10</v>
      </c>
      <c r="O70" s="125">
        <f t="shared" si="25"/>
        <v>16</v>
      </c>
      <c r="P70" s="125">
        <f t="shared" si="25"/>
        <v>13</v>
      </c>
      <c r="Q70" s="125">
        <f t="shared" si="25"/>
        <v>4</v>
      </c>
    </row>
    <row r="71" spans="1:25" ht="27.95" customHeight="1" x14ac:dyDescent="0.3">
      <c r="A71" s="79"/>
      <c r="B71" s="84"/>
      <c r="C71" s="93" t="s">
        <v>155</v>
      </c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</row>
    <row r="72" spans="1:25" ht="27.95" customHeight="1" x14ac:dyDescent="0.3">
      <c r="A72" s="79"/>
      <c r="B72" s="84" t="s">
        <v>144</v>
      </c>
      <c r="C72" s="100" t="s">
        <v>219</v>
      </c>
      <c r="D72" s="126">
        <v>4</v>
      </c>
      <c r="E72" s="126">
        <v>120</v>
      </c>
      <c r="F72" s="126">
        <v>60</v>
      </c>
      <c r="G72" s="126">
        <v>24</v>
      </c>
      <c r="H72" s="126">
        <v>36</v>
      </c>
      <c r="I72" s="126">
        <v>60</v>
      </c>
      <c r="J72" s="126"/>
      <c r="K72" s="126">
        <v>4</v>
      </c>
      <c r="L72" s="126"/>
      <c r="M72" s="126"/>
      <c r="N72" s="126"/>
      <c r="O72" s="126"/>
      <c r="P72" s="126"/>
      <c r="Q72" s="127"/>
      <c r="R72" s="73">
        <v>1</v>
      </c>
    </row>
    <row r="73" spans="1:25" ht="27.95" customHeight="1" x14ac:dyDescent="0.3">
      <c r="A73" s="79"/>
      <c r="B73" s="84" t="s">
        <v>145</v>
      </c>
      <c r="C73" s="100" t="s">
        <v>220</v>
      </c>
      <c r="D73" s="126">
        <v>4</v>
      </c>
      <c r="E73" s="126">
        <v>120</v>
      </c>
      <c r="F73" s="126">
        <v>60</v>
      </c>
      <c r="G73" s="126">
        <v>24</v>
      </c>
      <c r="H73" s="126">
        <v>36</v>
      </c>
      <c r="I73" s="126">
        <v>60</v>
      </c>
      <c r="J73" s="126"/>
      <c r="K73" s="126">
        <v>4</v>
      </c>
      <c r="L73" s="126"/>
      <c r="M73" s="126"/>
      <c r="N73" s="126"/>
      <c r="O73" s="126"/>
      <c r="P73" s="126"/>
      <c r="Q73" s="127"/>
      <c r="T73" s="73">
        <v>1</v>
      </c>
    </row>
    <row r="74" spans="1:25" ht="27.95" customHeight="1" x14ac:dyDescent="0.3">
      <c r="A74" s="79"/>
      <c r="B74" s="84" t="s">
        <v>146</v>
      </c>
      <c r="C74" s="100" t="s">
        <v>221</v>
      </c>
      <c r="D74" s="126">
        <v>4</v>
      </c>
      <c r="E74" s="126">
        <v>120</v>
      </c>
      <c r="F74" s="126">
        <v>60</v>
      </c>
      <c r="G74" s="126">
        <v>24</v>
      </c>
      <c r="H74" s="126">
        <v>36</v>
      </c>
      <c r="I74" s="126">
        <v>60</v>
      </c>
      <c r="J74" s="126"/>
      <c r="K74" s="126"/>
      <c r="L74" s="126">
        <v>4</v>
      </c>
      <c r="M74" s="126"/>
      <c r="N74" s="126"/>
      <c r="O74" s="126"/>
      <c r="P74" s="126"/>
      <c r="Q74" s="127"/>
      <c r="T74" s="73">
        <v>1</v>
      </c>
    </row>
    <row r="75" spans="1:25" ht="27.95" customHeight="1" x14ac:dyDescent="0.3">
      <c r="A75" s="79"/>
      <c r="B75" s="84" t="s">
        <v>147</v>
      </c>
      <c r="C75" s="100" t="s">
        <v>222</v>
      </c>
      <c r="D75" s="126">
        <v>4</v>
      </c>
      <c r="E75" s="127">
        <v>120</v>
      </c>
      <c r="F75" s="128">
        <v>60</v>
      </c>
      <c r="G75" s="128">
        <v>24</v>
      </c>
      <c r="H75" s="128">
        <v>36</v>
      </c>
      <c r="I75" s="128">
        <v>60</v>
      </c>
      <c r="J75" s="129"/>
      <c r="K75" s="129"/>
      <c r="L75" s="129"/>
      <c r="M75" s="129"/>
      <c r="N75" s="129"/>
      <c r="O75" s="129"/>
      <c r="P75" s="129">
        <v>4</v>
      </c>
      <c r="Q75" s="129"/>
      <c r="V75" s="73">
        <v>1</v>
      </c>
    </row>
    <row r="76" spans="1:25" ht="27.95" customHeight="1" x14ac:dyDescent="0.3">
      <c r="A76" s="79"/>
      <c r="B76" s="84" t="s">
        <v>148</v>
      </c>
      <c r="C76" s="100" t="s">
        <v>223</v>
      </c>
      <c r="D76" s="126">
        <v>4</v>
      </c>
      <c r="E76" s="127">
        <v>120</v>
      </c>
      <c r="F76" s="128">
        <v>60</v>
      </c>
      <c r="G76" s="128">
        <v>24</v>
      </c>
      <c r="H76" s="128">
        <v>36</v>
      </c>
      <c r="I76" s="128">
        <v>60</v>
      </c>
      <c r="J76" s="129"/>
      <c r="K76" s="129"/>
      <c r="L76" s="129"/>
      <c r="M76" s="129"/>
      <c r="N76" s="129"/>
      <c r="O76" s="129"/>
      <c r="P76" s="129">
        <v>4</v>
      </c>
      <c r="Q76" s="129"/>
      <c r="W76" s="73">
        <v>1</v>
      </c>
    </row>
    <row r="77" spans="1:25" ht="27.95" customHeight="1" x14ac:dyDescent="0.3">
      <c r="A77" s="79"/>
      <c r="B77" s="84" t="s">
        <v>149</v>
      </c>
      <c r="C77" s="100" t="s">
        <v>224</v>
      </c>
      <c r="D77" s="126">
        <v>4</v>
      </c>
      <c r="E77" s="126">
        <v>120</v>
      </c>
      <c r="F77" s="126">
        <v>60</v>
      </c>
      <c r="G77" s="126">
        <v>24</v>
      </c>
      <c r="H77" s="126">
        <v>36</v>
      </c>
      <c r="I77" s="126">
        <v>60</v>
      </c>
      <c r="J77" s="126"/>
      <c r="K77" s="126"/>
      <c r="L77" s="126"/>
      <c r="M77" s="126"/>
      <c r="N77" s="126"/>
      <c r="O77" s="126"/>
      <c r="P77" s="126">
        <v>4</v>
      </c>
      <c r="Q77" s="127"/>
      <c r="W77" s="73">
        <v>1</v>
      </c>
    </row>
    <row r="78" spans="1:25" ht="27.95" customHeight="1" x14ac:dyDescent="0.3">
      <c r="A78" s="79"/>
      <c r="B78" s="84" t="s">
        <v>150</v>
      </c>
      <c r="C78" s="100" t="s">
        <v>225</v>
      </c>
      <c r="D78" s="126">
        <v>4</v>
      </c>
      <c r="E78" s="126">
        <v>120</v>
      </c>
      <c r="F78" s="126">
        <v>60</v>
      </c>
      <c r="G78" s="126">
        <v>24</v>
      </c>
      <c r="H78" s="126">
        <v>36</v>
      </c>
      <c r="I78" s="126">
        <v>60</v>
      </c>
      <c r="J78" s="126"/>
      <c r="K78" s="126"/>
      <c r="L78" s="126"/>
      <c r="M78" s="126"/>
      <c r="N78" s="126"/>
      <c r="O78" s="126"/>
      <c r="P78" s="126">
        <v>4</v>
      </c>
      <c r="Q78" s="127"/>
      <c r="W78" s="73">
        <v>1</v>
      </c>
    </row>
    <row r="79" spans="1:25" ht="27.95" customHeight="1" x14ac:dyDescent="0.3">
      <c r="A79" s="79"/>
      <c r="B79" s="84" t="s">
        <v>151</v>
      </c>
      <c r="C79" s="100" t="s">
        <v>226</v>
      </c>
      <c r="D79" s="126">
        <v>3</v>
      </c>
      <c r="E79" s="127">
        <v>90</v>
      </c>
      <c r="F79" s="128">
        <v>45</v>
      </c>
      <c r="G79" s="128">
        <v>18</v>
      </c>
      <c r="H79" s="128">
        <v>27</v>
      </c>
      <c r="I79" s="128">
        <v>45</v>
      </c>
      <c r="J79" s="129"/>
      <c r="K79" s="129"/>
      <c r="L79" s="129"/>
      <c r="M79" s="129"/>
      <c r="N79" s="129"/>
      <c r="O79" s="129"/>
      <c r="P79" s="129"/>
      <c r="Q79" s="129">
        <v>3</v>
      </c>
      <c r="X79" s="73">
        <v>1</v>
      </c>
    </row>
    <row r="80" spans="1:25" ht="27.95" customHeight="1" x14ac:dyDescent="0.3">
      <c r="A80" s="79"/>
      <c r="B80" s="84" t="s">
        <v>152</v>
      </c>
      <c r="C80" s="100" t="s">
        <v>227</v>
      </c>
      <c r="D80" s="126">
        <v>4</v>
      </c>
      <c r="E80" s="126">
        <v>120</v>
      </c>
      <c r="F80" s="126">
        <v>60</v>
      </c>
      <c r="G80" s="126">
        <v>24</v>
      </c>
      <c r="H80" s="126">
        <v>36</v>
      </c>
      <c r="I80" s="126">
        <v>60</v>
      </c>
      <c r="J80" s="126"/>
      <c r="K80" s="126"/>
      <c r="L80" s="126"/>
      <c r="M80" s="126"/>
      <c r="N80" s="126"/>
      <c r="O80" s="126"/>
      <c r="P80" s="126"/>
      <c r="Q80" s="127">
        <v>4</v>
      </c>
      <c r="Y80" s="73">
        <v>1</v>
      </c>
    </row>
    <row r="81" spans="1:37" ht="27.95" customHeight="1" x14ac:dyDescent="0.3">
      <c r="A81" s="79"/>
      <c r="B81" s="84"/>
      <c r="C81" s="79" t="s">
        <v>158</v>
      </c>
      <c r="D81" s="121">
        <f t="shared" ref="D81:Q81" si="26">SUM(D72:D80)</f>
        <v>35</v>
      </c>
      <c r="E81" s="121">
        <f t="shared" si="26"/>
        <v>1050</v>
      </c>
      <c r="F81" s="121">
        <f t="shared" si="26"/>
        <v>525</v>
      </c>
      <c r="G81" s="121">
        <f t="shared" si="26"/>
        <v>210</v>
      </c>
      <c r="H81" s="121">
        <f t="shared" si="26"/>
        <v>315</v>
      </c>
      <c r="I81" s="121">
        <f t="shared" si="26"/>
        <v>525</v>
      </c>
      <c r="J81" s="121">
        <f t="shared" si="26"/>
        <v>0</v>
      </c>
      <c r="K81" s="121">
        <f t="shared" si="26"/>
        <v>8</v>
      </c>
      <c r="L81" s="121">
        <f t="shared" si="26"/>
        <v>4</v>
      </c>
      <c r="M81" s="121">
        <f t="shared" si="26"/>
        <v>0</v>
      </c>
      <c r="N81" s="121">
        <f t="shared" si="26"/>
        <v>0</v>
      </c>
      <c r="O81" s="121">
        <f t="shared" si="26"/>
        <v>0</v>
      </c>
      <c r="P81" s="121">
        <f t="shared" si="26"/>
        <v>16</v>
      </c>
      <c r="Q81" s="121">
        <f t="shared" si="26"/>
        <v>7</v>
      </c>
    </row>
    <row r="82" spans="1:37" ht="27.95" customHeight="1" x14ac:dyDescent="0.3">
      <c r="A82" s="79"/>
      <c r="B82" s="84"/>
      <c r="C82" s="79" t="s">
        <v>156</v>
      </c>
      <c r="D82" s="121">
        <f t="shared" ref="D82:Q82" si="27">D70+D81</f>
        <v>100</v>
      </c>
      <c r="E82" s="121">
        <f t="shared" si="27"/>
        <v>3000</v>
      </c>
      <c r="F82" s="121">
        <f t="shared" si="27"/>
        <v>1500</v>
      </c>
      <c r="G82" s="121">
        <f t="shared" si="27"/>
        <v>600</v>
      </c>
      <c r="H82" s="121">
        <f t="shared" si="27"/>
        <v>900</v>
      </c>
      <c r="I82" s="121">
        <f t="shared" si="27"/>
        <v>1500</v>
      </c>
      <c r="J82" s="121">
        <f t="shared" si="27"/>
        <v>12</v>
      </c>
      <c r="K82" s="121">
        <f t="shared" si="27"/>
        <v>8</v>
      </c>
      <c r="L82" s="121">
        <f t="shared" si="27"/>
        <v>9</v>
      </c>
      <c r="M82" s="121">
        <f t="shared" si="27"/>
        <v>5</v>
      </c>
      <c r="N82" s="121">
        <f t="shared" si="27"/>
        <v>10</v>
      </c>
      <c r="O82" s="121">
        <f t="shared" si="27"/>
        <v>16</v>
      </c>
      <c r="P82" s="121">
        <f t="shared" si="27"/>
        <v>29</v>
      </c>
      <c r="Q82" s="121">
        <f t="shared" si="27"/>
        <v>11</v>
      </c>
    </row>
    <row r="83" spans="1:37" s="74" customFormat="1" ht="27.95" customHeight="1" x14ac:dyDescent="0.2">
      <c r="A83" s="79"/>
      <c r="B83" s="79"/>
      <c r="C83" s="79" t="s">
        <v>102</v>
      </c>
      <c r="D83" s="111">
        <f t="shared" ref="D83:Q83" si="28">D82+D52</f>
        <v>173</v>
      </c>
      <c r="E83" s="111">
        <f t="shared" si="28"/>
        <v>5190</v>
      </c>
      <c r="F83" s="111">
        <f t="shared" si="28"/>
        <v>2595</v>
      </c>
      <c r="G83" s="111">
        <f t="shared" si="28"/>
        <v>1038</v>
      </c>
      <c r="H83" s="111">
        <f t="shared" si="28"/>
        <v>1557</v>
      </c>
      <c r="I83" s="111">
        <f t="shared" si="28"/>
        <v>2595</v>
      </c>
      <c r="J83" s="111">
        <f t="shared" si="28"/>
        <v>16</v>
      </c>
      <c r="K83" s="111">
        <f t="shared" si="28"/>
        <v>20</v>
      </c>
      <c r="L83" s="111">
        <f t="shared" si="28"/>
        <v>25</v>
      </c>
      <c r="M83" s="111">
        <f t="shared" si="28"/>
        <v>21</v>
      </c>
      <c r="N83" s="111">
        <f t="shared" si="28"/>
        <v>30</v>
      </c>
      <c r="O83" s="111">
        <f t="shared" si="28"/>
        <v>21</v>
      </c>
      <c r="P83" s="111">
        <f t="shared" si="28"/>
        <v>29</v>
      </c>
      <c r="Q83" s="111">
        <f t="shared" si="28"/>
        <v>11</v>
      </c>
    </row>
    <row r="84" spans="1:37" s="74" customFormat="1" ht="27.95" customHeight="1" x14ac:dyDescent="0.2">
      <c r="A84" s="79"/>
      <c r="B84" s="92" t="s">
        <v>21</v>
      </c>
      <c r="C84" s="105" t="s">
        <v>8</v>
      </c>
      <c r="D84" s="111"/>
      <c r="E84" s="111"/>
      <c r="F84" s="78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1:37" ht="27.95" customHeight="1" x14ac:dyDescent="0.3">
      <c r="A85" s="79"/>
      <c r="B85" s="92"/>
      <c r="C85" s="95" t="s">
        <v>279</v>
      </c>
      <c r="D85" s="110"/>
      <c r="E85" s="111">
        <v>360</v>
      </c>
      <c r="F85" s="131"/>
      <c r="G85" s="110"/>
      <c r="H85" s="110"/>
      <c r="I85" s="110"/>
      <c r="J85" s="111">
        <v>60</v>
      </c>
      <c r="K85" s="111">
        <v>60</v>
      </c>
      <c r="L85" s="111">
        <v>60</v>
      </c>
      <c r="M85" s="111">
        <v>60</v>
      </c>
      <c r="N85" s="111">
        <v>60</v>
      </c>
      <c r="O85" s="111">
        <v>60</v>
      </c>
      <c r="P85" s="110"/>
      <c r="Q85" s="110"/>
    </row>
    <row r="86" spans="1:37" ht="27.95" customHeight="1" x14ac:dyDescent="0.3">
      <c r="A86" s="106"/>
      <c r="B86" s="108"/>
      <c r="C86" s="109"/>
      <c r="D86" s="132"/>
      <c r="E86" s="75"/>
      <c r="F86" s="133"/>
      <c r="G86" s="132"/>
      <c r="H86" s="132"/>
      <c r="I86" s="132"/>
      <c r="J86" s="75"/>
      <c r="K86" s="75"/>
      <c r="L86" s="75"/>
      <c r="M86" s="75"/>
      <c r="N86" s="75"/>
      <c r="O86" s="75"/>
      <c r="P86" s="132"/>
      <c r="Q86" s="132"/>
    </row>
    <row r="87" spans="1:37" ht="27.95" customHeight="1" x14ac:dyDescent="0.3">
      <c r="A87" s="106"/>
      <c r="B87" s="108"/>
      <c r="C87" s="109"/>
      <c r="D87" s="132"/>
      <c r="E87" s="75"/>
      <c r="F87" s="133"/>
      <c r="G87" s="132"/>
      <c r="H87" s="132"/>
      <c r="I87" s="132"/>
      <c r="J87" s="75"/>
      <c r="K87" s="75"/>
      <c r="L87" s="75"/>
      <c r="M87" s="75"/>
      <c r="N87" s="75"/>
      <c r="O87" s="75"/>
      <c r="P87" s="132"/>
      <c r="Q87" s="132"/>
    </row>
    <row r="88" spans="1:37" ht="27.95" customHeight="1" x14ac:dyDescent="0.3">
      <c r="A88" s="106"/>
      <c r="B88" s="108"/>
      <c r="C88" s="109"/>
      <c r="D88" s="132"/>
      <c r="E88" s="75"/>
      <c r="F88" s="133"/>
      <c r="G88" s="132"/>
      <c r="H88" s="132"/>
      <c r="I88" s="132"/>
      <c r="J88" s="75"/>
      <c r="K88" s="75"/>
      <c r="L88" s="75"/>
      <c r="M88" s="75"/>
      <c r="N88" s="75"/>
      <c r="O88" s="75"/>
      <c r="P88" s="132"/>
      <c r="Q88" s="132"/>
    </row>
    <row r="89" spans="1:37" ht="20.100000000000001" customHeight="1" x14ac:dyDescent="0.3">
      <c r="A89" s="85"/>
      <c r="B89" s="85"/>
      <c r="C89" s="160" t="s">
        <v>16</v>
      </c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</row>
    <row r="90" spans="1:37" ht="20.100000000000001" customHeight="1" x14ac:dyDescent="0.3">
      <c r="A90" s="79"/>
      <c r="B90" s="92" t="s">
        <v>13</v>
      </c>
      <c r="C90" s="105" t="s">
        <v>17</v>
      </c>
      <c r="D90" s="175" t="s">
        <v>43</v>
      </c>
      <c r="E90" s="176"/>
      <c r="F90" s="111" t="s">
        <v>9</v>
      </c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</row>
    <row r="91" spans="1:37" s="74" customFormat="1" ht="20.100000000000001" customHeight="1" x14ac:dyDescent="0.2">
      <c r="A91" s="79"/>
      <c r="B91" s="79" t="s">
        <v>18</v>
      </c>
      <c r="C91" s="96" t="s">
        <v>153</v>
      </c>
      <c r="D91" s="112">
        <v>4</v>
      </c>
      <c r="E91" s="112">
        <v>120</v>
      </c>
      <c r="F91" s="112">
        <v>120</v>
      </c>
      <c r="G91" s="111"/>
      <c r="H91" s="111"/>
      <c r="I91" s="82">
        <v>120</v>
      </c>
      <c r="J91" s="111"/>
      <c r="K91" s="111"/>
      <c r="L91" s="111"/>
      <c r="M91" s="111">
        <v>4</v>
      </c>
      <c r="N91" s="111"/>
      <c r="O91" s="111"/>
      <c r="P91" s="111"/>
      <c r="Q91" s="111"/>
    </row>
    <row r="92" spans="1:37" s="74" customFormat="1" ht="20.100000000000001" customHeight="1" x14ac:dyDescent="0.2">
      <c r="A92" s="79"/>
      <c r="B92" s="79" t="s">
        <v>125</v>
      </c>
      <c r="C92" s="96" t="s">
        <v>246</v>
      </c>
      <c r="D92" s="112">
        <v>9</v>
      </c>
      <c r="E92" s="114">
        <v>270</v>
      </c>
      <c r="F92" s="114">
        <v>270</v>
      </c>
      <c r="G92" s="111"/>
      <c r="H92" s="111"/>
      <c r="I92" s="82">
        <v>270</v>
      </c>
      <c r="J92" s="111"/>
      <c r="K92" s="111"/>
      <c r="L92" s="111"/>
      <c r="M92" s="111"/>
      <c r="N92" s="111"/>
      <c r="O92" s="111">
        <v>9</v>
      </c>
      <c r="P92" s="111"/>
      <c r="Q92" s="111"/>
    </row>
    <row r="93" spans="1:37" s="74" customFormat="1" ht="20.100000000000001" customHeight="1" x14ac:dyDescent="0.2">
      <c r="A93" s="79"/>
      <c r="B93" s="79" t="s">
        <v>126</v>
      </c>
      <c r="C93" s="96" t="s">
        <v>245</v>
      </c>
      <c r="D93" s="112">
        <v>12</v>
      </c>
      <c r="E93" s="114">
        <v>360</v>
      </c>
      <c r="F93" s="114">
        <v>360</v>
      </c>
      <c r="G93" s="111"/>
      <c r="H93" s="111"/>
      <c r="I93" s="82">
        <v>360</v>
      </c>
      <c r="J93" s="111"/>
      <c r="K93" s="111"/>
      <c r="L93" s="111"/>
      <c r="M93" s="111"/>
      <c r="N93" s="111"/>
      <c r="O93" s="111"/>
      <c r="P93" s="111"/>
      <c r="Q93" s="111">
        <v>12</v>
      </c>
    </row>
    <row r="94" spans="1:37" s="74" customFormat="1" ht="20.100000000000001" customHeight="1" x14ac:dyDescent="0.2">
      <c r="A94" s="79"/>
      <c r="B94" s="79"/>
      <c r="C94" s="96" t="s">
        <v>99</v>
      </c>
      <c r="D94" s="111">
        <f>SUM(D91:D93)</f>
        <v>25</v>
      </c>
      <c r="E94" s="114">
        <f>SUM(E91:E93)</f>
        <v>750</v>
      </c>
      <c r="F94" s="114">
        <f>SUM(F91:F93)</f>
        <v>750</v>
      </c>
      <c r="G94" s="111"/>
      <c r="H94" s="111"/>
      <c r="I94" s="142">
        <f>SUM(I91:I93)</f>
        <v>750</v>
      </c>
      <c r="J94" s="112">
        <f t="shared" ref="J94:Q94" si="29">SUM(J91:J93)</f>
        <v>0</v>
      </c>
      <c r="K94" s="112">
        <f t="shared" si="29"/>
        <v>0</v>
      </c>
      <c r="L94" s="112">
        <f t="shared" si="29"/>
        <v>0</v>
      </c>
      <c r="M94" s="112">
        <f t="shared" si="29"/>
        <v>4</v>
      </c>
      <c r="N94" s="112">
        <f t="shared" si="29"/>
        <v>0</v>
      </c>
      <c r="O94" s="112">
        <f t="shared" si="29"/>
        <v>9</v>
      </c>
      <c r="P94" s="112">
        <f t="shared" si="29"/>
        <v>0</v>
      </c>
      <c r="Q94" s="112">
        <f t="shared" si="29"/>
        <v>12</v>
      </c>
    </row>
    <row r="95" spans="1:37" s="72" customFormat="1" ht="20.100000000000001" customHeight="1" x14ac:dyDescent="0.3">
      <c r="A95" s="83"/>
      <c r="B95" s="92" t="s">
        <v>23</v>
      </c>
      <c r="C95" s="92" t="s">
        <v>24</v>
      </c>
      <c r="D95" s="111"/>
      <c r="E95" s="175"/>
      <c r="F95" s="176"/>
      <c r="G95" s="134"/>
      <c r="H95" s="134"/>
      <c r="I95" s="78"/>
      <c r="J95" s="78"/>
      <c r="K95" s="78"/>
      <c r="L95" s="78"/>
      <c r="M95" s="78"/>
      <c r="N95" s="78"/>
      <c r="O95" s="78"/>
      <c r="P95" s="78"/>
      <c r="Q95" s="78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</row>
    <row r="96" spans="1:37" s="72" customFormat="1" ht="20.100000000000001" customHeight="1" x14ac:dyDescent="0.3">
      <c r="A96" s="83"/>
      <c r="B96" s="92"/>
      <c r="C96" s="101" t="s">
        <v>128</v>
      </c>
      <c r="D96" s="111">
        <v>4</v>
      </c>
      <c r="E96" s="113">
        <v>120</v>
      </c>
      <c r="F96" s="113">
        <v>120</v>
      </c>
      <c r="G96" s="134"/>
      <c r="H96" s="134"/>
      <c r="I96" s="78">
        <v>120</v>
      </c>
      <c r="J96" s="78"/>
      <c r="K96" s="78"/>
      <c r="L96" s="78"/>
      <c r="M96" s="78"/>
      <c r="N96" s="78"/>
      <c r="O96" s="78"/>
      <c r="P96" s="78"/>
      <c r="Q96" s="78">
        <v>4</v>
      </c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</row>
    <row r="97" spans="1:37" s="72" customFormat="1" ht="20.100000000000001" customHeight="1" x14ac:dyDescent="0.3">
      <c r="A97" s="83"/>
      <c r="B97" s="92"/>
      <c r="C97" s="101" t="s">
        <v>129</v>
      </c>
      <c r="D97" s="111">
        <v>4</v>
      </c>
      <c r="E97" s="113">
        <v>120</v>
      </c>
      <c r="F97" s="113">
        <v>120</v>
      </c>
      <c r="G97" s="134"/>
      <c r="H97" s="134"/>
      <c r="I97" s="78">
        <v>120</v>
      </c>
      <c r="J97" s="78"/>
      <c r="K97" s="78"/>
      <c r="L97" s="78"/>
      <c r="M97" s="78"/>
      <c r="N97" s="78"/>
      <c r="O97" s="78"/>
      <c r="P97" s="78"/>
      <c r="Q97" s="78">
        <v>4</v>
      </c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</row>
    <row r="98" spans="1:37" s="72" customFormat="1" ht="20.100000000000001" customHeight="1" x14ac:dyDescent="0.3">
      <c r="A98" s="79"/>
      <c r="B98" s="97"/>
      <c r="C98" s="98" t="s">
        <v>127</v>
      </c>
      <c r="D98" s="111">
        <f>SUM(D96+D97)</f>
        <v>8</v>
      </c>
      <c r="E98" s="111">
        <f t="shared" ref="E98:Q98" si="30">SUM(E96+E97)</f>
        <v>240</v>
      </c>
      <c r="F98" s="111">
        <f t="shared" ref="F98" si="31">SUM(F96+F97)</f>
        <v>240</v>
      </c>
      <c r="G98" s="111">
        <f t="shared" si="30"/>
        <v>0</v>
      </c>
      <c r="H98" s="111">
        <f t="shared" si="30"/>
        <v>0</v>
      </c>
      <c r="I98" s="111">
        <f t="shared" si="30"/>
        <v>240</v>
      </c>
      <c r="J98" s="111">
        <f t="shared" si="30"/>
        <v>0</v>
      </c>
      <c r="K98" s="111">
        <f t="shared" si="30"/>
        <v>0</v>
      </c>
      <c r="L98" s="111">
        <f t="shared" si="30"/>
        <v>0</v>
      </c>
      <c r="M98" s="111">
        <f t="shared" si="30"/>
        <v>0</v>
      </c>
      <c r="N98" s="111">
        <f t="shared" si="30"/>
        <v>0</v>
      </c>
      <c r="O98" s="111">
        <f t="shared" si="30"/>
        <v>0</v>
      </c>
      <c r="P98" s="111">
        <f t="shared" si="30"/>
        <v>0</v>
      </c>
      <c r="Q98" s="111">
        <f t="shared" si="30"/>
        <v>8</v>
      </c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</row>
    <row r="99" spans="1:37" s="72" customFormat="1" ht="20.100000000000001" customHeight="1" x14ac:dyDescent="0.3">
      <c r="A99" s="85"/>
      <c r="B99" s="85"/>
      <c r="C99" s="85" t="s">
        <v>20</v>
      </c>
      <c r="D99" s="110"/>
      <c r="E99" s="110"/>
      <c r="F99" s="110"/>
      <c r="G99" s="110"/>
      <c r="H99" s="110"/>
      <c r="I99" s="110"/>
      <c r="J99" s="110">
        <f t="shared" ref="J99:Q99" si="32">SUM(J24+J33+J83+J94+J98)</f>
        <v>30</v>
      </c>
      <c r="K99" s="135">
        <f t="shared" si="32"/>
        <v>30</v>
      </c>
      <c r="L99" s="110">
        <f t="shared" si="32"/>
        <v>29</v>
      </c>
      <c r="M99" s="110">
        <f t="shared" si="32"/>
        <v>31</v>
      </c>
      <c r="N99" s="110">
        <f t="shared" si="32"/>
        <v>30</v>
      </c>
      <c r="O99" s="110">
        <f t="shared" si="32"/>
        <v>30</v>
      </c>
      <c r="P99" s="110">
        <f t="shared" si="32"/>
        <v>29</v>
      </c>
      <c r="Q99" s="110">
        <f t="shared" si="32"/>
        <v>31</v>
      </c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</row>
    <row r="100" spans="1:37" s="72" customFormat="1" ht="20.100000000000001" customHeight="1" x14ac:dyDescent="0.3">
      <c r="A100" s="85"/>
      <c r="B100" s="85"/>
      <c r="C100" s="85" t="s">
        <v>22</v>
      </c>
      <c r="D100" s="110"/>
      <c r="E100" s="110"/>
      <c r="F100" s="110"/>
      <c r="G100" s="110"/>
      <c r="H100" s="110"/>
      <c r="I100" s="110"/>
      <c r="J100" s="110">
        <v>9</v>
      </c>
      <c r="K100" s="110">
        <v>9</v>
      </c>
      <c r="L100" s="110">
        <v>8</v>
      </c>
      <c r="M100" s="110">
        <v>8</v>
      </c>
      <c r="N100" s="110">
        <v>8</v>
      </c>
      <c r="O100" s="110">
        <v>5</v>
      </c>
      <c r="P100" s="110">
        <v>7</v>
      </c>
      <c r="Q100" s="110">
        <v>3</v>
      </c>
      <c r="R100" s="73">
        <f t="shared" ref="R100:Y100" si="33">SUM(R13:R98)</f>
        <v>11</v>
      </c>
      <c r="S100" s="73">
        <f t="shared" si="33"/>
        <v>9</v>
      </c>
      <c r="T100" s="73">
        <f t="shared" si="33"/>
        <v>7</v>
      </c>
      <c r="U100" s="73">
        <f t="shared" si="33"/>
        <v>6</v>
      </c>
      <c r="V100" s="73">
        <f t="shared" si="33"/>
        <v>7</v>
      </c>
      <c r="W100" s="73">
        <f t="shared" si="33"/>
        <v>6</v>
      </c>
      <c r="X100" s="73">
        <f t="shared" si="33"/>
        <v>6</v>
      </c>
      <c r="Y100" s="73">
        <f t="shared" si="33"/>
        <v>3</v>
      </c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</row>
    <row r="101" spans="1:37" s="72" customFormat="1" ht="20.100000000000001" customHeight="1" x14ac:dyDescent="0.3">
      <c r="A101" s="85"/>
      <c r="B101" s="85"/>
      <c r="C101" s="101" t="s">
        <v>130</v>
      </c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>
        <v>1</v>
      </c>
      <c r="P101" s="110">
        <v>1</v>
      </c>
      <c r="Q101" s="110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</row>
    <row r="102" spans="1:37" s="72" customFormat="1" ht="20.100000000000001" customHeight="1" x14ac:dyDescent="0.3">
      <c r="A102" s="85"/>
      <c r="B102" s="85"/>
      <c r="C102" s="85" t="s">
        <v>117</v>
      </c>
      <c r="D102" s="110"/>
      <c r="E102" s="110"/>
      <c r="F102" s="110"/>
      <c r="G102" s="110"/>
      <c r="H102" s="110"/>
      <c r="I102" s="110"/>
      <c r="J102" s="110"/>
      <c r="K102" s="110"/>
      <c r="L102" s="110"/>
      <c r="M102" s="110">
        <v>1</v>
      </c>
      <c r="N102" s="110"/>
      <c r="O102" s="110">
        <v>1</v>
      </c>
      <c r="P102" s="110"/>
      <c r="Q102" s="110">
        <v>1</v>
      </c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</row>
    <row r="103" spans="1:37" ht="20.100000000000001" customHeight="1" x14ac:dyDescent="0.3">
      <c r="A103" s="85"/>
      <c r="B103" s="85"/>
      <c r="C103" s="85" t="s">
        <v>19</v>
      </c>
      <c r="D103" s="110">
        <f t="shared" ref="D103:Q103" si="34">D24+D33+D83+D94+D98</f>
        <v>240</v>
      </c>
      <c r="E103" s="110">
        <f t="shared" si="34"/>
        <v>7200</v>
      </c>
      <c r="F103" s="110">
        <f t="shared" si="34"/>
        <v>4095</v>
      </c>
      <c r="G103" s="110">
        <f t="shared" si="34"/>
        <v>1224</v>
      </c>
      <c r="H103" s="110">
        <f t="shared" si="34"/>
        <v>1881</v>
      </c>
      <c r="I103" s="110">
        <f t="shared" si="34"/>
        <v>4095</v>
      </c>
      <c r="J103" s="110">
        <f t="shared" si="34"/>
        <v>30</v>
      </c>
      <c r="K103" s="110">
        <f t="shared" si="34"/>
        <v>30</v>
      </c>
      <c r="L103" s="110">
        <f t="shared" si="34"/>
        <v>29</v>
      </c>
      <c r="M103" s="110">
        <f t="shared" si="34"/>
        <v>31</v>
      </c>
      <c r="N103" s="110">
        <f t="shared" si="34"/>
        <v>30</v>
      </c>
      <c r="O103" s="110">
        <f t="shared" si="34"/>
        <v>30</v>
      </c>
      <c r="P103" s="110">
        <f t="shared" si="34"/>
        <v>29</v>
      </c>
      <c r="Q103" s="110">
        <f t="shared" si="34"/>
        <v>31</v>
      </c>
    </row>
    <row r="105" spans="1:37" ht="39" customHeight="1" x14ac:dyDescent="0.3">
      <c r="C105" s="177" t="s">
        <v>268</v>
      </c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</row>
    <row r="106" spans="1:37" ht="20.100000000000001" customHeight="1" x14ac:dyDescent="0.3">
      <c r="B106" s="85"/>
      <c r="C106" s="85" t="s">
        <v>252</v>
      </c>
      <c r="D106" s="169" t="s">
        <v>103</v>
      </c>
      <c r="E106" s="170"/>
      <c r="F106" s="160" t="s">
        <v>104</v>
      </c>
      <c r="G106" s="160"/>
      <c r="H106" s="73"/>
      <c r="I106" s="160" t="s">
        <v>251</v>
      </c>
      <c r="J106" s="160"/>
      <c r="K106" s="160"/>
      <c r="L106" s="160"/>
      <c r="M106" s="160"/>
      <c r="N106" s="160" t="s">
        <v>103</v>
      </c>
      <c r="O106" s="160"/>
      <c r="P106" s="160"/>
      <c r="Q106" s="99" t="s">
        <v>104</v>
      </c>
      <c r="R106" s="99"/>
      <c r="S106" s="99"/>
      <c r="T106" s="99"/>
      <c r="U106" s="99"/>
      <c r="V106" s="99"/>
      <c r="W106" s="99"/>
      <c r="X106" s="160" t="s">
        <v>104</v>
      </c>
      <c r="Y106" s="160"/>
    </row>
    <row r="107" spans="1:37" ht="42" customHeight="1" x14ac:dyDescent="0.3">
      <c r="B107" s="85">
        <v>1</v>
      </c>
      <c r="C107" s="138" t="s">
        <v>254</v>
      </c>
      <c r="D107" s="169" t="s">
        <v>253</v>
      </c>
      <c r="E107" s="170"/>
      <c r="F107" s="160"/>
      <c r="G107" s="160"/>
      <c r="H107" s="73"/>
      <c r="I107" s="165" t="s">
        <v>275</v>
      </c>
      <c r="J107" s="165"/>
      <c r="K107" s="165"/>
      <c r="L107" s="165"/>
      <c r="M107" s="165"/>
      <c r="N107" s="160" t="s">
        <v>228</v>
      </c>
      <c r="O107" s="160"/>
      <c r="P107" s="160"/>
      <c r="Q107" s="99"/>
      <c r="R107" s="99"/>
      <c r="S107" s="99"/>
      <c r="T107" s="99"/>
      <c r="U107" s="99"/>
      <c r="V107" s="99"/>
      <c r="W107" s="99"/>
      <c r="X107" s="160"/>
      <c r="Y107" s="160"/>
    </row>
    <row r="108" spans="1:37" ht="40.5" customHeight="1" x14ac:dyDescent="0.3">
      <c r="B108" s="85">
        <v>2</v>
      </c>
      <c r="C108" s="138" t="s">
        <v>255</v>
      </c>
      <c r="D108" s="169" t="s">
        <v>256</v>
      </c>
      <c r="E108" s="170"/>
      <c r="F108" s="160"/>
      <c r="G108" s="160"/>
      <c r="H108" s="73"/>
      <c r="I108" s="165" t="s">
        <v>276</v>
      </c>
      <c r="J108" s="165"/>
      <c r="K108" s="165"/>
      <c r="L108" s="165"/>
      <c r="M108" s="165"/>
      <c r="N108" s="160" t="s">
        <v>175</v>
      </c>
      <c r="O108" s="160"/>
      <c r="P108" s="160"/>
      <c r="Q108" s="99"/>
      <c r="R108" s="99"/>
      <c r="S108" s="99"/>
      <c r="T108" s="99"/>
      <c r="U108" s="99"/>
      <c r="V108" s="99"/>
      <c r="W108" s="99"/>
      <c r="X108" s="160"/>
      <c r="Y108" s="160"/>
    </row>
    <row r="109" spans="1:37" ht="24.95" customHeight="1" x14ac:dyDescent="0.3">
      <c r="B109" s="85">
        <v>3</v>
      </c>
      <c r="C109" s="85" t="s">
        <v>259</v>
      </c>
      <c r="D109" s="169" t="s">
        <v>257</v>
      </c>
      <c r="E109" s="170"/>
      <c r="F109" s="160"/>
      <c r="G109" s="160"/>
      <c r="H109" s="73"/>
      <c r="I109" s="161" t="s">
        <v>181</v>
      </c>
      <c r="J109" s="162"/>
      <c r="K109" s="162"/>
      <c r="L109" s="162"/>
      <c r="M109" s="163"/>
      <c r="N109" s="161" t="s">
        <v>174</v>
      </c>
      <c r="O109" s="162"/>
      <c r="P109" s="163"/>
      <c r="Q109" s="79"/>
      <c r="R109" s="79"/>
      <c r="S109" s="79"/>
      <c r="T109" s="79"/>
      <c r="U109" s="79"/>
      <c r="V109" s="79"/>
      <c r="W109" s="79"/>
      <c r="X109" s="160"/>
      <c r="Y109" s="160"/>
    </row>
    <row r="110" spans="1:37" x14ac:dyDescent="0.3">
      <c r="B110" s="85">
        <v>4</v>
      </c>
      <c r="C110" s="85" t="s">
        <v>258</v>
      </c>
      <c r="D110" s="169" t="s">
        <v>260</v>
      </c>
      <c r="E110" s="170"/>
      <c r="F110" s="160"/>
      <c r="G110" s="160"/>
      <c r="H110" s="73"/>
      <c r="I110" s="161" t="s">
        <v>182</v>
      </c>
      <c r="J110" s="162"/>
      <c r="K110" s="162"/>
      <c r="L110" s="162"/>
      <c r="M110" s="163"/>
      <c r="N110" s="161" t="s">
        <v>176</v>
      </c>
      <c r="O110" s="162"/>
      <c r="P110" s="163"/>
      <c r="Q110" s="79"/>
      <c r="R110" s="79"/>
      <c r="S110" s="79"/>
      <c r="T110" s="79"/>
      <c r="U110" s="79"/>
      <c r="V110" s="79"/>
      <c r="W110" s="79"/>
      <c r="X110" s="160"/>
      <c r="Y110" s="160"/>
    </row>
    <row r="111" spans="1:37" ht="46.5" customHeight="1" x14ac:dyDescent="0.3">
      <c r="B111" s="85">
        <v>5</v>
      </c>
      <c r="C111" s="138" t="s">
        <v>261</v>
      </c>
      <c r="D111" s="169" t="s">
        <v>262</v>
      </c>
      <c r="E111" s="170"/>
      <c r="F111" s="160"/>
      <c r="G111" s="160"/>
      <c r="H111" s="73"/>
      <c r="I111" s="161" t="s">
        <v>183</v>
      </c>
      <c r="J111" s="162"/>
      <c r="K111" s="162"/>
      <c r="L111" s="162"/>
      <c r="M111" s="163"/>
      <c r="N111" s="161" t="s">
        <v>177</v>
      </c>
      <c r="O111" s="162"/>
      <c r="P111" s="163"/>
      <c r="Q111" s="79"/>
      <c r="R111" s="79"/>
      <c r="S111" s="79"/>
      <c r="T111" s="79"/>
      <c r="U111" s="79"/>
      <c r="V111" s="79"/>
      <c r="W111" s="79"/>
      <c r="X111" s="160"/>
      <c r="Y111" s="160"/>
    </row>
    <row r="112" spans="1:37" ht="20.100000000000001" customHeight="1" x14ac:dyDescent="0.3">
      <c r="B112" s="85">
        <v>6</v>
      </c>
      <c r="C112" s="85" t="s">
        <v>264</v>
      </c>
      <c r="D112" s="169" t="s">
        <v>263</v>
      </c>
      <c r="E112" s="170"/>
      <c r="F112" s="160"/>
      <c r="G112" s="160"/>
      <c r="H112" s="73"/>
      <c r="I112" s="166" t="s">
        <v>267</v>
      </c>
      <c r="J112" s="167"/>
      <c r="K112" s="167"/>
      <c r="L112" s="167"/>
      <c r="M112" s="168"/>
      <c r="N112" s="161" t="s">
        <v>178</v>
      </c>
      <c r="O112" s="162"/>
      <c r="P112" s="163"/>
      <c r="Q112" s="79"/>
      <c r="R112" s="79"/>
      <c r="S112" s="79"/>
      <c r="T112" s="79"/>
      <c r="U112" s="79"/>
      <c r="V112" s="79"/>
      <c r="W112" s="79"/>
      <c r="X112" s="160"/>
      <c r="Y112" s="160"/>
    </row>
    <row r="113" spans="2:28" ht="39" customHeight="1" x14ac:dyDescent="0.3">
      <c r="B113" s="85">
        <v>7</v>
      </c>
      <c r="C113" s="85" t="s">
        <v>265</v>
      </c>
      <c r="D113" s="169" t="s">
        <v>266</v>
      </c>
      <c r="E113" s="170"/>
      <c r="F113" s="160"/>
      <c r="G113" s="160"/>
      <c r="H113" s="73"/>
      <c r="I113" s="161" t="s">
        <v>184</v>
      </c>
      <c r="J113" s="162"/>
      <c r="K113" s="162"/>
      <c r="L113" s="162"/>
      <c r="M113" s="163"/>
      <c r="N113" s="161" t="s">
        <v>180</v>
      </c>
      <c r="O113" s="162"/>
      <c r="P113" s="163"/>
      <c r="Q113" s="79"/>
      <c r="R113" s="79"/>
      <c r="S113" s="79"/>
      <c r="T113" s="79"/>
      <c r="U113" s="79"/>
      <c r="V113" s="79"/>
      <c r="W113" s="79"/>
      <c r="X113" s="160"/>
      <c r="Y113" s="160"/>
      <c r="AB113" s="73" t="s">
        <v>278</v>
      </c>
    </row>
    <row r="114" spans="2:28" ht="20.100000000000001" customHeight="1" x14ac:dyDescent="0.3">
      <c r="D114" s="73"/>
      <c r="E114" s="73"/>
      <c r="F114" s="73"/>
      <c r="G114" s="73"/>
      <c r="H114" s="73"/>
      <c r="I114" s="164" t="s">
        <v>185</v>
      </c>
      <c r="J114" s="164"/>
      <c r="K114" s="164"/>
      <c r="L114" s="164"/>
      <c r="M114" s="164"/>
      <c r="N114" s="164" t="s">
        <v>179</v>
      </c>
      <c r="O114" s="164"/>
      <c r="P114" s="164"/>
      <c r="Q114" s="79"/>
      <c r="R114" s="79"/>
      <c r="S114" s="79"/>
      <c r="T114" s="79"/>
      <c r="U114" s="79"/>
      <c r="V114" s="79"/>
      <c r="W114" s="79"/>
      <c r="X114" s="160"/>
      <c r="Y114" s="160"/>
    </row>
    <row r="115" spans="2:28" ht="20.100000000000001" customHeight="1" x14ac:dyDescent="0.3">
      <c r="D115" s="73"/>
      <c r="E115" s="73"/>
      <c r="F115" s="73"/>
      <c r="G115" s="73"/>
      <c r="H115" s="73"/>
      <c r="I115" s="161" t="s">
        <v>277</v>
      </c>
      <c r="J115" s="162"/>
      <c r="K115" s="162"/>
      <c r="L115" s="162"/>
      <c r="M115" s="162"/>
      <c r="N115" s="162"/>
      <c r="O115" s="162"/>
      <c r="P115" s="163"/>
      <c r="Q115" s="79"/>
      <c r="R115" s="79"/>
      <c r="S115" s="79"/>
      <c r="T115" s="79"/>
      <c r="U115" s="79"/>
      <c r="V115" s="79"/>
      <c r="W115" s="79"/>
      <c r="X115" s="139"/>
      <c r="Y115" s="139"/>
    </row>
    <row r="116" spans="2:28" ht="20.100000000000001" customHeight="1" x14ac:dyDescent="0.3">
      <c r="D116" s="73"/>
      <c r="E116" s="73"/>
      <c r="F116" s="73"/>
      <c r="G116" s="73"/>
      <c r="H116" s="73"/>
      <c r="I116" s="165" t="s">
        <v>272</v>
      </c>
      <c r="J116" s="165"/>
      <c r="K116" s="165"/>
      <c r="L116" s="165"/>
      <c r="M116" s="165"/>
      <c r="N116" s="160" t="s">
        <v>274</v>
      </c>
      <c r="O116" s="160"/>
      <c r="P116" s="160"/>
      <c r="Q116" s="79"/>
      <c r="R116" s="79"/>
      <c r="S116" s="79"/>
      <c r="T116" s="79"/>
      <c r="U116" s="79"/>
      <c r="V116" s="79"/>
      <c r="W116" s="79"/>
      <c r="X116" s="160"/>
      <c r="Y116" s="160"/>
    </row>
    <row r="117" spans="2:28" ht="20.100000000000001" customHeight="1" x14ac:dyDescent="0.3">
      <c r="F117" s="136"/>
      <c r="I117" s="165" t="s">
        <v>273</v>
      </c>
      <c r="J117" s="165"/>
      <c r="K117" s="165"/>
      <c r="L117" s="165"/>
      <c r="M117" s="165"/>
      <c r="N117" s="160" t="s">
        <v>270</v>
      </c>
      <c r="O117" s="160"/>
      <c r="P117" s="160"/>
      <c r="Q117" s="99"/>
      <c r="R117" s="99"/>
      <c r="S117" s="99"/>
      <c r="T117" s="99"/>
      <c r="U117" s="99"/>
      <c r="V117" s="99"/>
      <c r="W117" s="99"/>
      <c r="X117" s="160"/>
      <c r="Y117" s="160"/>
    </row>
    <row r="118" spans="2:28" ht="20.100000000000001" customHeight="1" x14ac:dyDescent="0.3">
      <c r="F118" s="136"/>
      <c r="I118" s="165" t="s">
        <v>271</v>
      </c>
      <c r="J118" s="165"/>
      <c r="K118" s="165"/>
      <c r="L118" s="165"/>
      <c r="M118" s="165"/>
      <c r="N118" s="160" t="s">
        <v>269</v>
      </c>
      <c r="O118" s="160"/>
      <c r="P118" s="160"/>
      <c r="Q118" s="99"/>
      <c r="R118" s="99"/>
      <c r="S118" s="99"/>
      <c r="T118" s="99"/>
      <c r="U118" s="99"/>
      <c r="V118" s="99"/>
      <c r="W118" s="99"/>
      <c r="X118" s="160"/>
      <c r="Y118" s="160"/>
    </row>
    <row r="119" spans="2:28" ht="20.100000000000001" customHeight="1" x14ac:dyDescent="0.3">
      <c r="D119" s="73"/>
      <c r="E119" s="73"/>
      <c r="F119" s="136"/>
      <c r="Q119" s="99"/>
      <c r="R119" s="99"/>
      <c r="S119" s="99"/>
      <c r="T119" s="99"/>
      <c r="U119" s="99"/>
      <c r="V119" s="99"/>
      <c r="W119" s="99"/>
      <c r="X119" s="160"/>
      <c r="Y119" s="160"/>
    </row>
    <row r="120" spans="2:28" x14ac:dyDescent="0.3">
      <c r="D120" s="73"/>
      <c r="E120" s="73"/>
      <c r="F120" s="73"/>
    </row>
    <row r="121" spans="2:28" x14ac:dyDescent="0.3">
      <c r="D121" s="73"/>
      <c r="E121" s="73"/>
      <c r="F121" s="73"/>
    </row>
    <row r="122" spans="2:28" x14ac:dyDescent="0.3">
      <c r="D122" s="73"/>
      <c r="E122" s="73"/>
      <c r="F122" s="73"/>
    </row>
    <row r="123" spans="2:28" x14ac:dyDescent="0.3">
      <c r="D123" s="73"/>
      <c r="E123" s="73"/>
      <c r="F123" s="73"/>
    </row>
    <row r="124" spans="2:28" x14ac:dyDescent="0.3">
      <c r="D124" s="73"/>
      <c r="E124" s="73"/>
      <c r="F124" s="73"/>
    </row>
    <row r="125" spans="2:28" x14ac:dyDescent="0.3">
      <c r="D125" s="73"/>
      <c r="E125" s="73"/>
      <c r="F125" s="73"/>
    </row>
    <row r="126" spans="2:28" x14ac:dyDescent="0.3">
      <c r="D126" s="73"/>
      <c r="E126" s="73"/>
      <c r="F126" s="73"/>
    </row>
  </sheetData>
  <mergeCells count="84">
    <mergeCell ref="D110:E110"/>
    <mergeCell ref="D111:E111"/>
    <mergeCell ref="D112:E112"/>
    <mergeCell ref="I109:M109"/>
    <mergeCell ref="C105:Q105"/>
    <mergeCell ref="D106:E106"/>
    <mergeCell ref="D107:E107"/>
    <mergeCell ref="D108:E108"/>
    <mergeCell ref="D109:E109"/>
    <mergeCell ref="I107:M107"/>
    <mergeCell ref="I108:M108"/>
    <mergeCell ref="I106:M106"/>
    <mergeCell ref="F106:G106"/>
    <mergeCell ref="F107:G107"/>
    <mergeCell ref="F108:G108"/>
    <mergeCell ref="F109:G109"/>
    <mergeCell ref="P7:Q7"/>
    <mergeCell ref="G9:G10"/>
    <mergeCell ref="N9:N10"/>
    <mergeCell ref="E95:F95"/>
    <mergeCell ref="D90:E90"/>
    <mergeCell ref="C89:Q89"/>
    <mergeCell ref="C25:Q25"/>
    <mergeCell ref="C37:Q37"/>
    <mergeCell ref="Q9:Q10"/>
    <mergeCell ref="P9:P10"/>
    <mergeCell ref="D5:I6"/>
    <mergeCell ref="D8:E9"/>
    <mergeCell ref="J7:K7"/>
    <mergeCell ref="L7:M7"/>
    <mergeCell ref="N7:O7"/>
    <mergeCell ref="I118:M118"/>
    <mergeCell ref="D113:E113"/>
    <mergeCell ref="C12:Q12"/>
    <mergeCell ref="A5:A10"/>
    <mergeCell ref="B5:B10"/>
    <mergeCell ref="F8:H8"/>
    <mergeCell ref="O9:O10"/>
    <mergeCell ref="K9:K10"/>
    <mergeCell ref="H9:H10"/>
    <mergeCell ref="I8:I10"/>
    <mergeCell ref="C5:C10"/>
    <mergeCell ref="F9:F10"/>
    <mergeCell ref="J5:Q6"/>
    <mergeCell ref="M9:M10"/>
    <mergeCell ref="J9:J10"/>
    <mergeCell ref="L9:L10"/>
    <mergeCell ref="I116:M116"/>
    <mergeCell ref="I117:M117"/>
    <mergeCell ref="I114:M114"/>
    <mergeCell ref="F110:G110"/>
    <mergeCell ref="F111:G111"/>
    <mergeCell ref="F112:G112"/>
    <mergeCell ref="F113:G113"/>
    <mergeCell ref="I110:M110"/>
    <mergeCell ref="I111:M111"/>
    <mergeCell ref="I112:M112"/>
    <mergeCell ref="I113:M113"/>
    <mergeCell ref="I115:P115"/>
    <mergeCell ref="X112:Y112"/>
    <mergeCell ref="X113:Y113"/>
    <mergeCell ref="X114:Y114"/>
    <mergeCell ref="X116:Y116"/>
    <mergeCell ref="X106:Y106"/>
    <mergeCell ref="X107:Y107"/>
    <mergeCell ref="X108:Y108"/>
    <mergeCell ref="X109:Y109"/>
    <mergeCell ref="X110:Y110"/>
    <mergeCell ref="X117:Y117"/>
    <mergeCell ref="X118:Y118"/>
    <mergeCell ref="X119:Y119"/>
    <mergeCell ref="N106:P106"/>
    <mergeCell ref="N107:P107"/>
    <mergeCell ref="N108:P108"/>
    <mergeCell ref="N109:P109"/>
    <mergeCell ref="N110:P110"/>
    <mergeCell ref="N111:P111"/>
    <mergeCell ref="N112:P112"/>
    <mergeCell ref="N113:P113"/>
    <mergeCell ref="N114:P114"/>
    <mergeCell ref="N116:P116"/>
    <mergeCell ref="N117:P117"/>
    <mergeCell ref="N118:P118"/>
    <mergeCell ref="X111:Y111"/>
  </mergeCells>
  <phoneticPr fontId="0" type="noConversion"/>
  <pageMargins left="0.47244094488188981" right="0.19685039370078741" top="0.78740157480314965" bottom="0.55118110236220474" header="0.15748031496062992" footer="0.11811023622047245"/>
  <pageSetup paperSize="9" scale="65" orientation="landscape" r:id="rId1"/>
  <headerFooter alignWithMargins="0"/>
  <rowBreaks count="1" manualBreakCount="1">
    <brk id="8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</vt:lpstr>
      <vt:lpstr>Уч план</vt:lpstr>
      <vt:lpstr>Титульный!Область_печати</vt:lpstr>
      <vt:lpstr>'Уч план'!Область_печати</vt:lpstr>
    </vt:vector>
  </TitlesOfParts>
  <Company>ОшГУ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план_Прикладная информатика</dc:title>
  <dc:creator>Satgareev Marat</dc:creator>
  <cp:lastModifiedBy>2019</cp:lastModifiedBy>
  <cp:lastPrinted>2022-09-08T02:41:32Z</cp:lastPrinted>
  <dcterms:created xsi:type="dcterms:W3CDTF">2004-05-28T06:33:29Z</dcterms:created>
  <dcterms:modified xsi:type="dcterms:W3CDTF">2022-09-13T05:58:02Z</dcterms:modified>
</cp:coreProperties>
</file>