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200" windowHeight="7035"/>
  </bookViews>
  <sheets>
    <sheet name="Уч план" sheetId="10" r:id="rId1"/>
  </sheets>
  <definedNames>
    <definedName name="_xlnm.Print_Area" localSheetId="0">'Уч план'!$A$2:$Q$110</definedName>
  </definedNames>
  <calcPr calcId="12451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7" i="10"/>
  <c r="K27"/>
  <c r="L27"/>
  <c r="M27"/>
  <c r="N27"/>
  <c r="O27"/>
  <c r="P27"/>
  <c r="Q27"/>
  <c r="E27"/>
  <c r="F27"/>
  <c r="G27"/>
  <c r="D27"/>
  <c r="I29"/>
  <c r="H29"/>
  <c r="I28"/>
  <c r="H28"/>
  <c r="I20"/>
  <c r="H20"/>
  <c r="I19"/>
  <c r="H19"/>
  <c r="I18"/>
  <c r="H18"/>
  <c r="P17"/>
  <c r="O17"/>
  <c r="L17"/>
  <c r="K17"/>
  <c r="G17"/>
  <c r="D17"/>
  <c r="E17"/>
  <c r="F17"/>
  <c r="J17"/>
  <c r="M17"/>
  <c r="N17"/>
  <c r="Q17"/>
  <c r="I27" l="1"/>
  <c r="H27"/>
  <c r="H17"/>
  <c r="I17"/>
  <c r="I75"/>
  <c r="I85"/>
  <c r="F89"/>
  <c r="F85"/>
  <c r="E64"/>
  <c r="F64"/>
  <c r="G64"/>
  <c r="H64"/>
  <c r="I64"/>
  <c r="J64"/>
  <c r="K64"/>
  <c r="L64"/>
  <c r="M64"/>
  <c r="N64"/>
  <c r="O64"/>
  <c r="P64"/>
  <c r="Q64"/>
  <c r="D64"/>
  <c r="Y91"/>
  <c r="X91"/>
  <c r="W91"/>
  <c r="V91"/>
  <c r="U91"/>
  <c r="T91"/>
  <c r="S91"/>
  <c r="R91"/>
  <c r="F75"/>
  <c r="G75"/>
  <c r="H75"/>
  <c r="J75"/>
  <c r="K75"/>
  <c r="L75"/>
  <c r="M75"/>
  <c r="N75"/>
  <c r="O75"/>
  <c r="P75"/>
  <c r="Q75"/>
  <c r="E75"/>
  <c r="D75"/>
  <c r="M10"/>
  <c r="N10"/>
  <c r="O10"/>
  <c r="P10"/>
  <c r="Q10"/>
  <c r="E85"/>
  <c r="G76" l="1"/>
  <c r="M76"/>
  <c r="H76"/>
  <c r="D76"/>
  <c r="P76"/>
  <c r="J76"/>
  <c r="L76"/>
  <c r="O76"/>
  <c r="N76"/>
  <c r="K76"/>
  <c r="E76"/>
  <c r="F76"/>
  <c r="Q76"/>
  <c r="I76"/>
  <c r="O21"/>
  <c r="P21"/>
  <c r="Q21"/>
  <c r="M21"/>
  <c r="N21"/>
  <c r="E23"/>
  <c r="F23"/>
  <c r="G23"/>
  <c r="J23"/>
  <c r="K23"/>
  <c r="D23"/>
  <c r="E10"/>
  <c r="F10"/>
  <c r="G10"/>
  <c r="J10"/>
  <c r="K10"/>
  <c r="D10"/>
  <c r="G21" l="1"/>
  <c r="G30"/>
  <c r="F21"/>
  <c r="F30"/>
  <c r="J21"/>
  <c r="J30"/>
  <c r="K21"/>
  <c r="K30"/>
  <c r="E46"/>
  <c r="E77" s="1"/>
  <c r="F46"/>
  <c r="F77" s="1"/>
  <c r="G46"/>
  <c r="G77" s="1"/>
  <c r="H46"/>
  <c r="H77" s="1"/>
  <c r="I46"/>
  <c r="I77" s="1"/>
  <c r="D46"/>
  <c r="D77" s="1"/>
  <c r="J46" l="1"/>
  <c r="J77" s="1"/>
  <c r="K46"/>
  <c r="K77" s="1"/>
  <c r="L46"/>
  <c r="L77" s="1"/>
  <c r="M46"/>
  <c r="M77" s="1"/>
  <c r="N46"/>
  <c r="N77" s="1"/>
  <c r="O46"/>
  <c r="O77" s="1"/>
  <c r="P46"/>
  <c r="P77" s="1"/>
  <c r="Q46"/>
  <c r="Q77" s="1"/>
  <c r="Q89" l="1"/>
  <c r="P89"/>
  <c r="O89"/>
  <c r="N89"/>
  <c r="M89"/>
  <c r="L89"/>
  <c r="K89"/>
  <c r="J89"/>
  <c r="I89"/>
  <c r="H89"/>
  <c r="G89"/>
  <c r="G94" s="1"/>
  <c r="F94"/>
  <c r="E89"/>
  <c r="D89"/>
  <c r="Q85"/>
  <c r="P85"/>
  <c r="O85"/>
  <c r="N85"/>
  <c r="M85"/>
  <c r="L85"/>
  <c r="K85"/>
  <c r="J85"/>
  <c r="D85"/>
  <c r="Q23"/>
  <c r="P23"/>
  <c r="O23"/>
  <c r="N23"/>
  <c r="M23"/>
  <c r="L23"/>
  <c r="L30" s="1"/>
  <c r="E30"/>
  <c r="I26"/>
  <c r="I25"/>
  <c r="I24"/>
  <c r="D30"/>
  <c r="H16"/>
  <c r="H15"/>
  <c r="H14"/>
  <c r="H13"/>
  <c r="H12"/>
  <c r="H11"/>
  <c r="L10"/>
  <c r="I16"/>
  <c r="I15"/>
  <c r="I14"/>
  <c r="I13"/>
  <c r="I12"/>
  <c r="I11"/>
  <c r="I10" l="1"/>
  <c r="H10"/>
  <c r="I23"/>
  <c r="I30" s="1"/>
  <c r="H23"/>
  <c r="H30" s="1"/>
  <c r="J94"/>
  <c r="P30"/>
  <c r="D21"/>
  <c r="D94" s="1"/>
  <c r="O30"/>
  <c r="N30"/>
  <c r="M30"/>
  <c r="M94" s="1"/>
  <c r="Q30"/>
  <c r="E21"/>
  <c r="K90"/>
  <c r="L21"/>
  <c r="L94" s="1"/>
  <c r="H21" l="1"/>
  <c r="H94" s="1"/>
  <c r="I21"/>
  <c r="I94" s="1"/>
  <c r="O94"/>
  <c r="P94"/>
  <c r="Q94"/>
  <c r="N94"/>
  <c r="K94"/>
  <c r="L90"/>
  <c r="P90"/>
  <c r="E94"/>
  <c r="N90"/>
  <c r="O90"/>
  <c r="J90"/>
  <c r="M90"/>
  <c r="Q90"/>
</calcChain>
</file>

<file path=xl/sharedStrings.xml><?xml version="1.0" encoding="utf-8"?>
<sst xmlns="http://schemas.openxmlformats.org/spreadsheetml/2006/main" count="232" uniqueCount="217">
  <si>
    <t>Код №</t>
  </si>
  <si>
    <t>Наименование дисциплин по ГОС</t>
  </si>
  <si>
    <t>СРС</t>
  </si>
  <si>
    <t>№</t>
  </si>
  <si>
    <t>всего</t>
  </si>
  <si>
    <t>лекц.</t>
  </si>
  <si>
    <t>Распределение часов по семестрам</t>
  </si>
  <si>
    <t>аудит.занятия</t>
  </si>
  <si>
    <t>Дополнительные виды подготовки</t>
  </si>
  <si>
    <t>семестр</t>
  </si>
  <si>
    <t>Распределение учебного времени по видам занятий</t>
  </si>
  <si>
    <t>в зачетных единицах/ кредитах</t>
  </si>
  <si>
    <t>в часах</t>
  </si>
  <si>
    <t>Б.5.0</t>
  </si>
  <si>
    <t>МАТЕМАТИЧЕСКИЙ И ЕСТЕСТВЕННОНАУЧНЫЙ ЦИКЛ</t>
  </si>
  <si>
    <t>ПРОФЕССИОНАЛЬНЫЙ ЦИКЛ</t>
  </si>
  <si>
    <t>ПРАКТИКИ</t>
  </si>
  <si>
    <t>Наименование практики</t>
  </si>
  <si>
    <t>Б.5.1</t>
  </si>
  <si>
    <t>ИТОГО:</t>
  </si>
  <si>
    <t>Недельная нагрузка</t>
  </si>
  <si>
    <t>Б.4.0.</t>
  </si>
  <si>
    <t xml:space="preserve">Количество экзаменов </t>
  </si>
  <si>
    <t>Б.6.0</t>
  </si>
  <si>
    <t>Государственная  аттестация</t>
  </si>
  <si>
    <t>прак./ лабор./ семин.</t>
  </si>
  <si>
    <t>18 нед</t>
  </si>
  <si>
    <t>Всего трудоемкость по ГОС</t>
  </si>
  <si>
    <t>1 курс</t>
  </si>
  <si>
    <t>2 курс</t>
  </si>
  <si>
    <t>3 курс</t>
  </si>
  <si>
    <t>4 курс</t>
  </si>
  <si>
    <t>1 сем</t>
  </si>
  <si>
    <t>2 сем</t>
  </si>
  <si>
    <t>3 сем</t>
  </si>
  <si>
    <t>4 сем</t>
  </si>
  <si>
    <t>5 сем</t>
  </si>
  <si>
    <t>6 сем</t>
  </si>
  <si>
    <t>7 сем</t>
  </si>
  <si>
    <t>8 сем</t>
  </si>
  <si>
    <t>С.1</t>
  </si>
  <si>
    <t>С.2</t>
  </si>
  <si>
    <t>С.3</t>
  </si>
  <si>
    <t>кредиты/продолжительность в неделях</t>
  </si>
  <si>
    <t>Итого:</t>
  </si>
  <si>
    <t>Итого по ГСЭЦ:</t>
  </si>
  <si>
    <t>Итого  по МЕНЦ:</t>
  </si>
  <si>
    <t xml:space="preserve">Итого по ПЦ: </t>
  </si>
  <si>
    <t>Ф.И.О.</t>
  </si>
  <si>
    <t>Подпись</t>
  </si>
  <si>
    <t xml:space="preserve">Практика </t>
  </si>
  <si>
    <t>Иностранный язык</t>
  </si>
  <si>
    <t>Философия</t>
  </si>
  <si>
    <t>Этика</t>
  </si>
  <si>
    <t>Математика</t>
  </si>
  <si>
    <t>Информатика</t>
  </si>
  <si>
    <t>КСЕ</t>
  </si>
  <si>
    <t>Б 5.2</t>
  </si>
  <si>
    <t>Б 5.3</t>
  </si>
  <si>
    <t>Итоговая гос.аттестация, включая под.ВКР</t>
  </si>
  <si>
    <t>ГОС аттестация (Комп.экз.по спец.дисциплинам профиля)</t>
  </si>
  <si>
    <t>ГОС аттестация (Квалификационная работа по дополнительной специальности)</t>
  </si>
  <si>
    <t>Количество курсовых работ</t>
  </si>
  <si>
    <t>Микроэкономика (1,2)</t>
  </si>
  <si>
    <t>Мировая экономика</t>
  </si>
  <si>
    <t>Статистика</t>
  </si>
  <si>
    <t>Национальная экономика</t>
  </si>
  <si>
    <t>Деньги, кредит, банки</t>
  </si>
  <si>
    <t>Макроэкономика (1,2)</t>
  </si>
  <si>
    <t xml:space="preserve">Финансы </t>
  </si>
  <si>
    <t>Бухгалтерский учет</t>
  </si>
  <si>
    <t>Экономический анализ</t>
  </si>
  <si>
    <t>Управление бизнесом и технологии</t>
  </si>
  <si>
    <t>Обязательная часть</t>
  </si>
  <si>
    <t>Налоги и налогообложение</t>
  </si>
  <si>
    <t>ГУМАНИТАРНЫЙ, СОЦИАЛЬНО-ЭКОНОМИЧЕСКИЙ ЦИКЛ</t>
  </si>
  <si>
    <t>Э.3.1</t>
  </si>
  <si>
    <t>Э.3.2</t>
  </si>
  <si>
    <t>Э.3.3</t>
  </si>
  <si>
    <t>Э.3.4</t>
  </si>
  <si>
    <t>Э.3.5</t>
  </si>
  <si>
    <t>Э.3.6</t>
  </si>
  <si>
    <t>Э.3.7</t>
  </si>
  <si>
    <t>Э.3.8</t>
  </si>
  <si>
    <t>Э.3.9</t>
  </si>
  <si>
    <t>Учебно-производственная (3 недели)</t>
  </si>
  <si>
    <t>Вузовский компонент</t>
  </si>
  <si>
    <t>Курсы по выбору</t>
  </si>
  <si>
    <t>Итого ВЧ:</t>
  </si>
  <si>
    <t>Итого ВК:</t>
  </si>
  <si>
    <t>Итого КПВ:</t>
  </si>
  <si>
    <t>В.3.1</t>
  </si>
  <si>
    <t>В.3.2</t>
  </si>
  <si>
    <t>В.3.3</t>
  </si>
  <si>
    <t>В.3.4</t>
  </si>
  <si>
    <t>В.3.5</t>
  </si>
  <si>
    <t>В.3.6</t>
  </si>
  <si>
    <t>В.3.7</t>
  </si>
  <si>
    <t>В.3.8</t>
  </si>
  <si>
    <t>В.3.9</t>
  </si>
  <si>
    <t>В.3.10</t>
  </si>
  <si>
    <t>В.3.11</t>
  </si>
  <si>
    <t>В.3.12</t>
  </si>
  <si>
    <t>В.3.13</t>
  </si>
  <si>
    <t>В.3.14</t>
  </si>
  <si>
    <t>В.3.15</t>
  </si>
  <si>
    <t>Бекешов Т.О.</t>
  </si>
  <si>
    <t>Аматова У.О.</t>
  </si>
  <si>
    <t>Кулуева Ч.Р.</t>
  </si>
  <si>
    <t>Токторов К.К.</t>
  </si>
  <si>
    <t>Убайдуллаев М.Б.</t>
  </si>
  <si>
    <t>Талайбек уулу Т.</t>
  </si>
  <si>
    <t>Маматова А.</t>
  </si>
  <si>
    <t>Бизнес информатика и МЭ</t>
  </si>
  <si>
    <t>Финансы и банковское дело</t>
  </si>
  <si>
    <t>Бухучет и экономический анализ</t>
  </si>
  <si>
    <t>Госуд. и муниципальное управление</t>
  </si>
  <si>
    <t>Менеджмент и маркетинг</t>
  </si>
  <si>
    <t>О.1.0.</t>
  </si>
  <si>
    <t>О.1.1</t>
  </si>
  <si>
    <t>О.1.2</t>
  </si>
  <si>
    <t>О.1.3</t>
  </si>
  <si>
    <t>О.1.4</t>
  </si>
  <si>
    <t>О.1.5</t>
  </si>
  <si>
    <t>О.1.6</t>
  </si>
  <si>
    <t>КПВ 1.2</t>
  </si>
  <si>
    <t>КПВ 2.1</t>
  </si>
  <si>
    <t>О.3.0.</t>
  </si>
  <si>
    <t>О.3.1</t>
  </si>
  <si>
    <t>О.3.2</t>
  </si>
  <si>
    <t>О.3.3</t>
  </si>
  <si>
    <t>О.3.4</t>
  </si>
  <si>
    <t>О.3.5</t>
  </si>
  <si>
    <t>О.3.6</t>
  </si>
  <si>
    <t>О.3.7</t>
  </si>
  <si>
    <t>О.3.8</t>
  </si>
  <si>
    <t>О.3.9</t>
  </si>
  <si>
    <t>О.3.11</t>
  </si>
  <si>
    <t>О.3.13</t>
  </si>
  <si>
    <t>Исраилов Т.М.</t>
  </si>
  <si>
    <t>О.3.12</t>
  </si>
  <si>
    <t>Менеджмент</t>
  </si>
  <si>
    <t xml:space="preserve">Вариативная часть </t>
  </si>
  <si>
    <t>В.1.0.</t>
  </si>
  <si>
    <t>В.1.1.</t>
  </si>
  <si>
    <t>В.1.2.</t>
  </si>
  <si>
    <t>В.1.3.</t>
  </si>
  <si>
    <t>В.2.0</t>
  </si>
  <si>
    <t>В.2.1.</t>
  </si>
  <si>
    <t>В.2.2.</t>
  </si>
  <si>
    <t>О.2.0.</t>
  </si>
  <si>
    <t>О.2.1</t>
  </si>
  <si>
    <t>О.2.2</t>
  </si>
  <si>
    <t>О.2.3</t>
  </si>
  <si>
    <t>Предквалификационная (8 недель)</t>
  </si>
  <si>
    <t>Производственная (6 недель)</t>
  </si>
  <si>
    <t xml:space="preserve">Кыргызский язык </t>
  </si>
  <si>
    <t xml:space="preserve">Русский язык </t>
  </si>
  <si>
    <t>Учебный план составили:</t>
  </si>
  <si>
    <t>Согласовано:</t>
  </si>
  <si>
    <t>Жумабаева Т.Т.</t>
  </si>
  <si>
    <t>Проректор заочного отделения с применением 
дистантных технологий, д.б.н., профессор</t>
  </si>
  <si>
    <t>Директор департамента качества и аккредитации
к.п.н, доцент</t>
  </si>
  <si>
    <t>Алтыбаева М.М.</t>
  </si>
  <si>
    <t>Атабаев И.Н.</t>
  </si>
  <si>
    <t>Проректор по научной работе, к.ф-м.н., доцент</t>
  </si>
  <si>
    <t>Начальник учебного отдела, к.м.н., доцент</t>
  </si>
  <si>
    <t>Арапбаев Р.Н.</t>
  </si>
  <si>
    <t>Проректор по работе со студенческим сообществом, 
к.ф-м.н., доцент</t>
  </si>
  <si>
    <t>Артыкова Ж.А.</t>
  </si>
  <si>
    <t>Асанбекова Ж.К.</t>
  </si>
  <si>
    <t>Ученый секретарь, к.п.н., доцент</t>
  </si>
  <si>
    <t>Руководитель производственной практики</t>
  </si>
  <si>
    <t>Матикеев Т.К.</t>
  </si>
  <si>
    <t>Экономика и управление на 
предприятии</t>
  </si>
  <si>
    <t xml:space="preserve">Учебный план рассмотрен и одобрен Учебно-методическим объединением ОшГУ и составлен на основании государственного образовательного стандарта по направлению 580100 Экономика (бакалавр), утвержденного  МОиН КР от 21.09.2021г., номер №1578  </t>
  </si>
  <si>
    <t>Шералиев Н.Т.</t>
  </si>
  <si>
    <t>доц. Умаров С.Т.</t>
  </si>
  <si>
    <t>Гл.бухгалтер Ошский ОЦК</t>
  </si>
  <si>
    <t>Гл.бухгалтер Отд.образования г.Ош</t>
  </si>
  <si>
    <t>Ошск. техн.университет, каф.БУиА</t>
  </si>
  <si>
    <t>Турдуев Т.К.</t>
  </si>
  <si>
    <t>Председатель учебно-методического 
комитета факультета БиМ (декан)</t>
  </si>
  <si>
    <t>Заведующие кафедрами:        Экономика и налоги</t>
  </si>
  <si>
    <t>Внешние эксперты:</t>
  </si>
  <si>
    <t xml:space="preserve">                 </t>
  </si>
  <si>
    <t>Физическая культура, отчетность в 2,4,6 сем. зачет</t>
  </si>
  <si>
    <t>Вариативная часть</t>
  </si>
  <si>
    <t>Информационные технологии в экономике</t>
  </si>
  <si>
    <t xml:space="preserve"> Ведение в экономику</t>
  </si>
  <si>
    <t>Основы бухгалтерского учета</t>
  </si>
  <si>
    <t>Документирование операций в бухгалтерском учете</t>
  </si>
  <si>
    <t>Теория экономического анализа</t>
  </si>
  <si>
    <t>Управленческий учет</t>
  </si>
  <si>
    <t>Финансовый учет</t>
  </si>
  <si>
    <t>Налоговый учет</t>
  </si>
  <si>
    <t>Теория аудита</t>
  </si>
  <si>
    <t>Отраслевые особенности бухгалтерского учета</t>
  </si>
  <si>
    <t>1С- Бухгалтерия</t>
  </si>
  <si>
    <t>Бухгалтерский учет в бюджетных организациях</t>
  </si>
  <si>
    <t>1С- Бухгалтерия в бюджетных учреждениях</t>
  </si>
  <si>
    <t>Современные банковские технологии</t>
  </si>
  <si>
    <t>Практический аудит</t>
  </si>
  <si>
    <t>Финансовый анализ</t>
  </si>
  <si>
    <t>Продвинутый бухгалтерский учет</t>
  </si>
  <si>
    <t>Учет и отчетность внешнеэкономической деятельности</t>
  </si>
  <si>
    <t>Бухгалтерский учет в банках</t>
  </si>
  <si>
    <t>Прикладная бухгалтерия</t>
  </si>
  <si>
    <t>Предпринимательское право</t>
  </si>
  <si>
    <t>Граждановедение</t>
  </si>
  <si>
    <t>Математическая теория принятия решений</t>
  </si>
  <si>
    <t>Правовые основы ведения хоз.деятельности</t>
  </si>
  <si>
    <t>История Кыргызстана</t>
  </si>
  <si>
    <t>Цифровое предпринимательство</t>
  </si>
  <si>
    <t>Автоматизация работы экономиста-бухгалтера (Решение экон задач с использованием электронной таблицы MS Excel)</t>
  </si>
  <si>
    <t>IT в управлении</t>
  </si>
  <si>
    <t>Финансовая математика в расчетах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</si>
</sst>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0"/>
      <name val="Arial Cyr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2"/>
      <name val="Arial"/>
      <family val="2"/>
      <charset val="204"/>
    </font>
    <font>
      <sz val="14"/>
      <name val="Arial"/>
      <family val="2"/>
      <charset val="204"/>
    </font>
    <font>
      <sz val="14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/>
    <xf numFmtId="0" fontId="3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3" fillId="0" borderId="3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justify" wrapText="1"/>
    </xf>
    <xf numFmtId="0" fontId="1" fillId="0" borderId="0" xfId="0" applyFont="1" applyFill="1" applyBorder="1" applyAlignment="1">
      <alignment horizontal="center" vertical="justify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K117"/>
  <sheetViews>
    <sheetView showZeros="0" tabSelected="1" zoomScale="70" zoomScaleNormal="70" zoomScaleSheetLayoutView="66" zoomScalePageLayoutView="70" workbookViewId="0">
      <selection activeCell="K21" sqref="K21"/>
    </sheetView>
  </sheetViews>
  <sheetFormatPr defaultColWidth="9.28515625" defaultRowHeight="18.75"/>
  <cols>
    <col min="1" max="1" width="5.42578125" style="2" customWidth="1"/>
    <col min="2" max="2" width="9.28515625" style="2" customWidth="1"/>
    <col min="3" max="3" width="65.42578125" style="2" customWidth="1"/>
    <col min="4" max="4" width="13.7109375" style="58" customWidth="1"/>
    <col min="5" max="5" width="13" style="58" customWidth="1"/>
    <col min="6" max="6" width="10" style="59" customWidth="1"/>
    <col min="7" max="7" width="9.28515625" style="58" customWidth="1"/>
    <col min="8" max="8" width="10" style="58" customWidth="1"/>
    <col min="9" max="16" width="8.7109375" style="58" customWidth="1"/>
    <col min="17" max="17" width="12" style="58" customWidth="1"/>
    <col min="18" max="25" width="0" style="2" hidden="1" customWidth="1"/>
    <col min="26" max="16384" width="9.28515625" style="2"/>
  </cols>
  <sheetData>
    <row r="2" spans="1:19">
      <c r="A2" s="79" t="s">
        <v>3</v>
      </c>
      <c r="B2" s="79" t="s">
        <v>0</v>
      </c>
      <c r="C2" s="81" t="s">
        <v>1</v>
      </c>
      <c r="D2" s="79" t="s">
        <v>10</v>
      </c>
      <c r="E2" s="79"/>
      <c r="F2" s="79"/>
      <c r="G2" s="79"/>
      <c r="H2" s="79"/>
      <c r="I2" s="79"/>
      <c r="J2" s="79" t="s">
        <v>6</v>
      </c>
      <c r="K2" s="79"/>
      <c r="L2" s="79"/>
      <c r="M2" s="79"/>
      <c r="N2" s="79"/>
      <c r="O2" s="79"/>
      <c r="P2" s="79"/>
      <c r="Q2" s="79"/>
    </row>
    <row r="3" spans="1:19">
      <c r="A3" s="79"/>
      <c r="B3" s="79"/>
      <c r="C3" s="81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</row>
    <row r="4" spans="1:19">
      <c r="A4" s="79"/>
      <c r="B4" s="79"/>
      <c r="C4" s="81"/>
      <c r="D4" s="35"/>
      <c r="E4" s="35"/>
      <c r="F4" s="35"/>
      <c r="G4" s="35"/>
      <c r="H4" s="35"/>
      <c r="I4" s="35"/>
      <c r="J4" s="79" t="s">
        <v>28</v>
      </c>
      <c r="K4" s="79"/>
      <c r="L4" s="79" t="s">
        <v>29</v>
      </c>
      <c r="M4" s="79"/>
      <c r="N4" s="79" t="s">
        <v>30</v>
      </c>
      <c r="O4" s="79"/>
      <c r="P4" s="79" t="s">
        <v>31</v>
      </c>
      <c r="Q4" s="79"/>
    </row>
    <row r="5" spans="1:19">
      <c r="A5" s="79"/>
      <c r="B5" s="79"/>
      <c r="C5" s="81"/>
      <c r="D5" s="81" t="s">
        <v>27</v>
      </c>
      <c r="E5" s="81"/>
      <c r="F5" s="80" t="s">
        <v>7</v>
      </c>
      <c r="G5" s="80"/>
      <c r="H5" s="80"/>
      <c r="I5" s="80" t="s">
        <v>2</v>
      </c>
      <c r="J5" s="36" t="s">
        <v>32</v>
      </c>
      <c r="K5" s="36" t="s">
        <v>33</v>
      </c>
      <c r="L5" s="36" t="s">
        <v>34</v>
      </c>
      <c r="M5" s="36" t="s">
        <v>35</v>
      </c>
      <c r="N5" s="36" t="s">
        <v>36</v>
      </c>
      <c r="O5" s="36" t="s">
        <v>37</v>
      </c>
      <c r="P5" s="36" t="s">
        <v>38</v>
      </c>
      <c r="Q5" s="36" t="s">
        <v>39</v>
      </c>
    </row>
    <row r="6" spans="1:19">
      <c r="A6" s="79"/>
      <c r="B6" s="79"/>
      <c r="C6" s="81"/>
      <c r="D6" s="81"/>
      <c r="E6" s="81"/>
      <c r="F6" s="80" t="s">
        <v>4</v>
      </c>
      <c r="G6" s="80" t="s">
        <v>5</v>
      </c>
      <c r="H6" s="80" t="s">
        <v>25</v>
      </c>
      <c r="I6" s="80"/>
      <c r="J6" s="81" t="s">
        <v>26</v>
      </c>
      <c r="K6" s="81" t="s">
        <v>26</v>
      </c>
      <c r="L6" s="81" t="s">
        <v>26</v>
      </c>
      <c r="M6" s="81" t="s">
        <v>26</v>
      </c>
      <c r="N6" s="81" t="s">
        <v>26</v>
      </c>
      <c r="O6" s="81" t="s">
        <v>26</v>
      </c>
      <c r="P6" s="81" t="s">
        <v>26</v>
      </c>
      <c r="Q6" s="81" t="s">
        <v>26</v>
      </c>
    </row>
    <row r="7" spans="1:19" ht="93.75">
      <c r="A7" s="79"/>
      <c r="B7" s="79"/>
      <c r="C7" s="81"/>
      <c r="D7" s="5" t="s">
        <v>11</v>
      </c>
      <c r="E7" s="6" t="s">
        <v>12</v>
      </c>
      <c r="F7" s="80"/>
      <c r="G7" s="80"/>
      <c r="H7" s="80"/>
      <c r="I7" s="80"/>
      <c r="J7" s="81"/>
      <c r="K7" s="81"/>
      <c r="L7" s="81"/>
      <c r="M7" s="81"/>
      <c r="N7" s="81"/>
      <c r="O7" s="81"/>
      <c r="P7" s="81"/>
      <c r="Q7" s="81"/>
    </row>
    <row r="8" spans="1:19" ht="27.95" customHeight="1">
      <c r="A8" s="31">
        <v>1</v>
      </c>
      <c r="B8" s="31">
        <v>2</v>
      </c>
      <c r="C8" s="4">
        <v>3</v>
      </c>
      <c r="D8" s="5">
        <v>4</v>
      </c>
      <c r="E8" s="6">
        <v>5</v>
      </c>
      <c r="F8" s="5">
        <v>6</v>
      </c>
      <c r="G8" s="5">
        <v>7</v>
      </c>
      <c r="H8" s="5">
        <v>8</v>
      </c>
      <c r="I8" s="5">
        <v>9</v>
      </c>
      <c r="J8" s="36">
        <v>10</v>
      </c>
      <c r="K8" s="36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</row>
    <row r="9" spans="1:19" ht="27.95" customHeight="1">
      <c r="A9" s="7"/>
      <c r="B9" s="5" t="s">
        <v>40</v>
      </c>
      <c r="C9" s="86" t="s">
        <v>75</v>
      </c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</row>
    <row r="10" spans="1:19" ht="27.95" customHeight="1">
      <c r="A10" s="7"/>
      <c r="B10" s="8" t="s">
        <v>118</v>
      </c>
      <c r="C10" s="9" t="s">
        <v>73</v>
      </c>
      <c r="D10" s="5">
        <f>SUM(D11:D16)</f>
        <v>18</v>
      </c>
      <c r="E10" s="5">
        <f t="shared" ref="E10:K10" si="0">SUM(E11:E16)</f>
        <v>540</v>
      </c>
      <c r="F10" s="5">
        <f t="shared" si="0"/>
        <v>270</v>
      </c>
      <c r="G10" s="5">
        <f t="shared" si="0"/>
        <v>54</v>
      </c>
      <c r="H10" s="5">
        <f t="shared" si="0"/>
        <v>216</v>
      </c>
      <c r="I10" s="5">
        <f t="shared" si="0"/>
        <v>270</v>
      </c>
      <c r="J10" s="5">
        <f t="shared" si="0"/>
        <v>8</v>
      </c>
      <c r="K10" s="5">
        <f t="shared" si="0"/>
        <v>4</v>
      </c>
      <c r="L10" s="40">
        <f t="shared" ref="L10:Q10" si="1">SUM(L11+L12+L13+L14+L15+L16)</f>
        <v>2</v>
      </c>
      <c r="M10" s="40">
        <f t="shared" si="1"/>
        <v>4</v>
      </c>
      <c r="N10" s="40">
        <f t="shared" si="1"/>
        <v>0</v>
      </c>
      <c r="O10" s="40">
        <f t="shared" si="1"/>
        <v>0</v>
      </c>
      <c r="P10" s="40">
        <f t="shared" si="1"/>
        <v>0</v>
      </c>
      <c r="Q10" s="40">
        <f t="shared" si="1"/>
        <v>0</v>
      </c>
    </row>
    <row r="11" spans="1:19" ht="27.95" customHeight="1">
      <c r="A11" s="7"/>
      <c r="B11" s="31" t="s">
        <v>119</v>
      </c>
      <c r="C11" s="28" t="s">
        <v>156</v>
      </c>
      <c r="D11" s="41">
        <v>4</v>
      </c>
      <c r="E11" s="42">
        <v>120</v>
      </c>
      <c r="F11" s="42">
        <v>60</v>
      </c>
      <c r="G11" s="42"/>
      <c r="H11" s="42">
        <f>SUM(F11-G11)</f>
        <v>60</v>
      </c>
      <c r="I11" s="42">
        <f>SUM(E11-F11)</f>
        <v>60</v>
      </c>
      <c r="J11" s="42">
        <v>4</v>
      </c>
      <c r="K11" s="42"/>
      <c r="L11" s="10"/>
      <c r="M11" s="10"/>
      <c r="N11" s="10"/>
      <c r="O11" s="6"/>
      <c r="P11" s="6"/>
      <c r="Q11" s="6"/>
      <c r="R11" s="2">
        <v>1</v>
      </c>
    </row>
    <row r="12" spans="1:19" ht="27.95" customHeight="1">
      <c r="A12" s="7"/>
      <c r="B12" s="31" t="s">
        <v>120</v>
      </c>
      <c r="C12" s="28" t="s">
        <v>157</v>
      </c>
      <c r="D12" s="41">
        <v>4</v>
      </c>
      <c r="E12" s="42">
        <v>120</v>
      </c>
      <c r="F12" s="42">
        <v>60</v>
      </c>
      <c r="G12" s="42"/>
      <c r="H12" s="42">
        <f t="shared" ref="H12:H16" si="2">SUM(F12-G12)</f>
        <v>60</v>
      </c>
      <c r="I12" s="42">
        <f t="shared" ref="I12:I16" si="3">SUM(E12-F12)</f>
        <v>60</v>
      </c>
      <c r="J12" s="42"/>
      <c r="K12" s="42">
        <v>4</v>
      </c>
      <c r="L12" s="10"/>
      <c r="M12" s="10"/>
      <c r="N12" s="10"/>
      <c r="O12" s="6"/>
      <c r="P12" s="6"/>
      <c r="Q12" s="6"/>
      <c r="S12" s="2">
        <v>1</v>
      </c>
    </row>
    <row r="13" spans="1:19" ht="27.95" customHeight="1">
      <c r="A13" s="7"/>
      <c r="B13" s="31" t="s">
        <v>121</v>
      </c>
      <c r="C13" s="28" t="s">
        <v>51</v>
      </c>
      <c r="D13" s="41">
        <v>4</v>
      </c>
      <c r="E13" s="42">
        <v>120</v>
      </c>
      <c r="F13" s="42">
        <v>60</v>
      </c>
      <c r="G13" s="42"/>
      <c r="H13" s="42">
        <f t="shared" si="2"/>
        <v>60</v>
      </c>
      <c r="I13" s="42">
        <f t="shared" si="3"/>
        <v>60</v>
      </c>
      <c r="J13" s="42">
        <v>4</v>
      </c>
      <c r="K13" s="42"/>
      <c r="L13" s="10"/>
      <c r="M13" s="10"/>
      <c r="N13" s="10"/>
      <c r="O13" s="6"/>
      <c r="P13" s="6"/>
      <c r="Q13" s="6"/>
      <c r="R13" s="2">
        <v>1</v>
      </c>
    </row>
    <row r="14" spans="1:19" ht="27.95" customHeight="1">
      <c r="A14" s="7"/>
      <c r="B14" s="31" t="s">
        <v>122</v>
      </c>
      <c r="C14" s="28" t="s">
        <v>212</v>
      </c>
      <c r="D14" s="41">
        <v>2</v>
      </c>
      <c r="E14" s="42">
        <v>60</v>
      </c>
      <c r="F14" s="42">
        <v>30</v>
      </c>
      <c r="G14" s="42">
        <v>18</v>
      </c>
      <c r="H14" s="42">
        <f t="shared" si="2"/>
        <v>12</v>
      </c>
      <c r="I14" s="42">
        <f t="shared" si="3"/>
        <v>30</v>
      </c>
      <c r="J14" s="42"/>
      <c r="K14" s="42"/>
      <c r="L14" s="10">
        <v>2</v>
      </c>
      <c r="M14" s="10"/>
      <c r="N14" s="10"/>
      <c r="O14" s="6"/>
      <c r="P14" s="6"/>
      <c r="Q14" s="6"/>
      <c r="S14" s="2">
        <v>1</v>
      </c>
    </row>
    <row r="15" spans="1:19" ht="27.95" customHeight="1">
      <c r="A15" s="7"/>
      <c r="B15" s="31" t="s">
        <v>123</v>
      </c>
      <c r="C15" s="28" t="s">
        <v>52</v>
      </c>
      <c r="D15" s="41">
        <v>2</v>
      </c>
      <c r="E15" s="42">
        <v>60</v>
      </c>
      <c r="F15" s="42">
        <v>30</v>
      </c>
      <c r="G15" s="42">
        <v>18</v>
      </c>
      <c r="H15" s="42">
        <f t="shared" si="2"/>
        <v>12</v>
      </c>
      <c r="I15" s="42">
        <f t="shared" si="3"/>
        <v>30</v>
      </c>
      <c r="J15" s="42"/>
      <c r="K15" s="42"/>
      <c r="L15" s="10"/>
      <c r="M15" s="10">
        <v>2</v>
      </c>
      <c r="N15" s="10"/>
      <c r="O15" s="6"/>
      <c r="P15" s="6"/>
      <c r="Q15" s="6"/>
      <c r="R15" s="2">
        <v>1</v>
      </c>
    </row>
    <row r="16" spans="1:19" ht="27.95" customHeight="1">
      <c r="A16" s="7"/>
      <c r="B16" s="31" t="s">
        <v>124</v>
      </c>
      <c r="C16" s="28" t="s">
        <v>53</v>
      </c>
      <c r="D16" s="41">
        <v>2</v>
      </c>
      <c r="E16" s="42">
        <v>60</v>
      </c>
      <c r="F16" s="42">
        <v>30</v>
      </c>
      <c r="G16" s="42">
        <v>18</v>
      </c>
      <c r="H16" s="42">
        <f t="shared" si="2"/>
        <v>12</v>
      </c>
      <c r="I16" s="42">
        <f t="shared" si="3"/>
        <v>30</v>
      </c>
      <c r="J16" s="42"/>
      <c r="K16" s="42"/>
      <c r="L16" s="10"/>
      <c r="M16" s="10">
        <v>2</v>
      </c>
      <c r="N16" s="10"/>
      <c r="O16" s="6"/>
      <c r="P16" s="6"/>
      <c r="Q16" s="6"/>
      <c r="S16" s="2">
        <v>1</v>
      </c>
    </row>
    <row r="17" spans="1:19" ht="27.95" customHeight="1">
      <c r="A17" s="7"/>
      <c r="B17" s="8" t="s">
        <v>143</v>
      </c>
      <c r="C17" s="9" t="s">
        <v>142</v>
      </c>
      <c r="D17" s="6">
        <f t="shared" ref="D17:Q17" si="4">SUM(D18:D20)</f>
        <v>6</v>
      </c>
      <c r="E17" s="6">
        <f t="shared" si="4"/>
        <v>180</v>
      </c>
      <c r="F17" s="6">
        <f t="shared" si="4"/>
        <v>90</v>
      </c>
      <c r="G17" s="6">
        <f t="shared" si="4"/>
        <v>54</v>
      </c>
      <c r="H17" s="6">
        <f t="shared" si="4"/>
        <v>36</v>
      </c>
      <c r="I17" s="6">
        <f t="shared" si="4"/>
        <v>90</v>
      </c>
      <c r="J17" s="6">
        <f t="shared" si="4"/>
        <v>4</v>
      </c>
      <c r="K17" s="6">
        <f t="shared" si="4"/>
        <v>0</v>
      </c>
      <c r="L17" s="6">
        <f t="shared" si="4"/>
        <v>0</v>
      </c>
      <c r="M17" s="6">
        <f t="shared" si="4"/>
        <v>2</v>
      </c>
      <c r="N17" s="6">
        <f t="shared" si="4"/>
        <v>0</v>
      </c>
      <c r="O17" s="6">
        <f t="shared" si="4"/>
        <v>0</v>
      </c>
      <c r="P17" s="6">
        <f t="shared" si="4"/>
        <v>0</v>
      </c>
      <c r="Q17" s="6">
        <f t="shared" si="4"/>
        <v>0</v>
      </c>
    </row>
    <row r="18" spans="1:19" ht="20.100000000000001" customHeight="1">
      <c r="A18" s="7"/>
      <c r="B18" s="39" t="s">
        <v>144</v>
      </c>
      <c r="C18" s="32" t="s">
        <v>208</v>
      </c>
      <c r="D18" s="42">
        <v>2</v>
      </c>
      <c r="E18" s="42">
        <v>60</v>
      </c>
      <c r="F18" s="42">
        <v>30</v>
      </c>
      <c r="G18" s="42">
        <v>18</v>
      </c>
      <c r="H18" s="42">
        <f t="shared" ref="H18:H20" si="5">SUM(F18-G18)</f>
        <v>12</v>
      </c>
      <c r="I18" s="42">
        <f t="shared" ref="I18:I20" si="6">SUM(E18-F18)</f>
        <v>30</v>
      </c>
      <c r="J18" s="42">
        <v>2</v>
      </c>
      <c r="K18" s="42"/>
      <c r="L18" s="10"/>
      <c r="M18" s="10"/>
      <c r="N18" s="10"/>
      <c r="O18" s="6"/>
      <c r="P18" s="6"/>
      <c r="Q18" s="6"/>
      <c r="R18" s="2">
        <v>1</v>
      </c>
    </row>
    <row r="19" spans="1:19" ht="20.100000000000001" customHeight="1">
      <c r="A19" s="7"/>
      <c r="B19" s="39" t="s">
        <v>145</v>
      </c>
      <c r="C19" s="32" t="s">
        <v>209</v>
      </c>
      <c r="D19" s="42">
        <v>2</v>
      </c>
      <c r="E19" s="42">
        <v>60</v>
      </c>
      <c r="F19" s="42">
        <v>30</v>
      </c>
      <c r="G19" s="42">
        <v>18</v>
      </c>
      <c r="H19" s="42">
        <f t="shared" si="5"/>
        <v>12</v>
      </c>
      <c r="I19" s="42">
        <f t="shared" si="6"/>
        <v>30</v>
      </c>
      <c r="J19" s="42">
        <v>2</v>
      </c>
      <c r="K19" s="42"/>
      <c r="L19" s="10"/>
      <c r="M19" s="10"/>
      <c r="N19" s="10"/>
      <c r="O19" s="6"/>
      <c r="P19" s="6"/>
      <c r="Q19" s="6"/>
      <c r="R19" s="2">
        <v>1</v>
      </c>
    </row>
    <row r="20" spans="1:19" ht="20.100000000000001" customHeight="1">
      <c r="A20" s="7"/>
      <c r="B20" s="39" t="s">
        <v>146</v>
      </c>
      <c r="C20" s="2" t="s">
        <v>125</v>
      </c>
      <c r="D20" s="42">
        <v>2</v>
      </c>
      <c r="E20" s="42">
        <v>60</v>
      </c>
      <c r="F20" s="42">
        <v>30</v>
      </c>
      <c r="G20" s="42">
        <v>18</v>
      </c>
      <c r="H20" s="42">
        <f t="shared" si="5"/>
        <v>12</v>
      </c>
      <c r="I20" s="42">
        <f t="shared" si="6"/>
        <v>30</v>
      </c>
      <c r="J20" s="42"/>
      <c r="K20" s="42"/>
      <c r="L20" s="10"/>
      <c r="M20" s="10">
        <v>2</v>
      </c>
      <c r="N20" s="6"/>
      <c r="O20" s="6"/>
      <c r="P20" s="6"/>
      <c r="Q20" s="6"/>
      <c r="S20" s="2">
        <v>1</v>
      </c>
    </row>
    <row r="21" spans="1:19" ht="27.95" customHeight="1">
      <c r="A21" s="7"/>
      <c r="B21" s="11"/>
      <c r="C21" s="11" t="s">
        <v>45</v>
      </c>
      <c r="D21" s="6">
        <f t="shared" ref="D21:Q21" si="7">SUM(D10+D17)</f>
        <v>24</v>
      </c>
      <c r="E21" s="6">
        <f t="shared" si="7"/>
        <v>720</v>
      </c>
      <c r="F21" s="6">
        <f t="shared" si="7"/>
        <v>360</v>
      </c>
      <c r="G21" s="6">
        <f t="shared" si="7"/>
        <v>108</v>
      </c>
      <c r="H21" s="6">
        <f t="shared" si="7"/>
        <v>252</v>
      </c>
      <c r="I21" s="6">
        <f t="shared" si="7"/>
        <v>360</v>
      </c>
      <c r="J21" s="6">
        <f t="shared" si="7"/>
        <v>12</v>
      </c>
      <c r="K21" s="6">
        <f t="shared" si="7"/>
        <v>4</v>
      </c>
      <c r="L21" s="6">
        <f t="shared" si="7"/>
        <v>2</v>
      </c>
      <c r="M21" s="6">
        <f t="shared" si="7"/>
        <v>6</v>
      </c>
      <c r="N21" s="6">
        <f t="shared" si="7"/>
        <v>0</v>
      </c>
      <c r="O21" s="6">
        <f t="shared" si="7"/>
        <v>0</v>
      </c>
      <c r="P21" s="6">
        <f t="shared" si="7"/>
        <v>0</v>
      </c>
      <c r="Q21" s="6">
        <f t="shared" si="7"/>
        <v>0</v>
      </c>
    </row>
    <row r="22" spans="1:19" ht="27.95" customHeight="1">
      <c r="A22" s="7"/>
      <c r="B22" s="4" t="s">
        <v>41</v>
      </c>
      <c r="C22" s="84" t="s">
        <v>14</v>
      </c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</row>
    <row r="23" spans="1:19" ht="27.95" customHeight="1">
      <c r="A23" s="7"/>
      <c r="B23" s="14" t="s">
        <v>150</v>
      </c>
      <c r="C23" s="14" t="s">
        <v>73</v>
      </c>
      <c r="D23" s="43">
        <f>SUM(D24:D26)</f>
        <v>6</v>
      </c>
      <c r="E23" s="43">
        <f t="shared" ref="E23:K23" si="8">SUM(E24:E26)</f>
        <v>180</v>
      </c>
      <c r="F23" s="43">
        <f t="shared" si="8"/>
        <v>90</v>
      </c>
      <c r="G23" s="43">
        <f t="shared" si="8"/>
        <v>36</v>
      </c>
      <c r="H23" s="43">
        <f t="shared" si="8"/>
        <v>54</v>
      </c>
      <c r="I23" s="43">
        <f t="shared" si="8"/>
        <v>90</v>
      </c>
      <c r="J23" s="43">
        <f t="shared" si="8"/>
        <v>2</v>
      </c>
      <c r="K23" s="43">
        <f t="shared" si="8"/>
        <v>2</v>
      </c>
      <c r="L23" s="43">
        <f t="shared" ref="L23:Q23" si="9">SUM(L24+L25+L26)</f>
        <v>2</v>
      </c>
      <c r="M23" s="43">
        <f t="shared" si="9"/>
        <v>0</v>
      </c>
      <c r="N23" s="43">
        <f t="shared" si="9"/>
        <v>0</v>
      </c>
      <c r="O23" s="43">
        <f t="shared" si="9"/>
        <v>0</v>
      </c>
      <c r="P23" s="43">
        <f t="shared" si="9"/>
        <v>0</v>
      </c>
      <c r="Q23" s="43">
        <f t="shared" si="9"/>
        <v>0</v>
      </c>
    </row>
    <row r="24" spans="1:19" ht="27.95" customHeight="1">
      <c r="A24" s="7"/>
      <c r="B24" s="31" t="s">
        <v>151</v>
      </c>
      <c r="C24" s="28" t="s">
        <v>54</v>
      </c>
      <c r="D24" s="44">
        <v>2</v>
      </c>
      <c r="E24" s="15">
        <v>60</v>
      </c>
      <c r="F24" s="15">
        <v>30</v>
      </c>
      <c r="G24" s="15">
        <v>12</v>
      </c>
      <c r="H24" s="42">
        <v>18</v>
      </c>
      <c r="I24" s="42">
        <f t="shared" ref="I24:I26" si="10">SUM(E24-F24)</f>
        <v>30</v>
      </c>
      <c r="J24" s="15"/>
      <c r="K24" s="15">
        <v>2</v>
      </c>
      <c r="L24" s="16"/>
      <c r="M24" s="16"/>
      <c r="N24" s="17"/>
      <c r="O24" s="42"/>
      <c r="P24" s="42"/>
      <c r="Q24" s="42"/>
      <c r="R24" s="2">
        <v>1</v>
      </c>
    </row>
    <row r="25" spans="1:19" ht="27.95" customHeight="1">
      <c r="A25" s="7"/>
      <c r="B25" s="31" t="s">
        <v>152</v>
      </c>
      <c r="C25" s="28" t="s">
        <v>55</v>
      </c>
      <c r="D25" s="44">
        <v>2</v>
      </c>
      <c r="E25" s="15">
        <v>60</v>
      </c>
      <c r="F25" s="15">
        <v>30</v>
      </c>
      <c r="G25" s="15">
        <v>12</v>
      </c>
      <c r="H25" s="42">
        <v>18</v>
      </c>
      <c r="I25" s="42">
        <f t="shared" si="10"/>
        <v>30</v>
      </c>
      <c r="J25" s="15">
        <v>2</v>
      </c>
      <c r="K25" s="15"/>
      <c r="L25" s="16"/>
      <c r="M25" s="16"/>
      <c r="N25" s="17"/>
      <c r="O25" s="42"/>
      <c r="P25" s="42"/>
      <c r="Q25" s="42"/>
      <c r="S25" s="2">
        <v>1</v>
      </c>
    </row>
    <row r="26" spans="1:19" ht="27.95" customHeight="1">
      <c r="A26" s="7"/>
      <c r="B26" s="35" t="s">
        <v>153</v>
      </c>
      <c r="C26" s="28" t="s">
        <v>56</v>
      </c>
      <c r="D26" s="44">
        <v>2</v>
      </c>
      <c r="E26" s="15">
        <v>60</v>
      </c>
      <c r="F26" s="15">
        <v>30</v>
      </c>
      <c r="G26" s="15">
        <v>12</v>
      </c>
      <c r="H26" s="42">
        <v>18</v>
      </c>
      <c r="I26" s="42">
        <f t="shared" si="10"/>
        <v>30</v>
      </c>
      <c r="J26" s="15"/>
      <c r="K26" s="15"/>
      <c r="L26" s="18">
        <v>2</v>
      </c>
      <c r="M26" s="18"/>
      <c r="N26" s="10"/>
      <c r="O26" s="6"/>
      <c r="P26" s="6"/>
      <c r="Q26" s="6"/>
    </row>
    <row r="27" spans="1:19" ht="27.95" customHeight="1">
      <c r="A27" s="7"/>
      <c r="B27" s="19" t="s">
        <v>147</v>
      </c>
      <c r="C27" s="14" t="s">
        <v>142</v>
      </c>
      <c r="D27" s="45">
        <f>SUM(D28:D29)</f>
        <v>4</v>
      </c>
      <c r="E27" s="45">
        <f t="shared" ref="E27:I27" si="11">SUM(E28:E29)</f>
        <v>120</v>
      </c>
      <c r="F27" s="45">
        <f t="shared" si="11"/>
        <v>60</v>
      </c>
      <c r="G27" s="45">
        <f t="shared" si="11"/>
        <v>36</v>
      </c>
      <c r="H27" s="45">
        <f t="shared" si="11"/>
        <v>24</v>
      </c>
      <c r="I27" s="45">
        <f t="shared" si="11"/>
        <v>60</v>
      </c>
      <c r="J27" s="45">
        <f t="shared" ref="J27" si="12">SUM(J28:J29)</f>
        <v>0</v>
      </c>
      <c r="K27" s="45">
        <f t="shared" ref="K27" si="13">SUM(K28:K29)</f>
        <v>4</v>
      </c>
      <c r="L27" s="45">
        <f t="shared" ref="L27" si="14">SUM(L28:L29)</f>
        <v>0</v>
      </c>
      <c r="M27" s="45">
        <f t="shared" ref="M27" si="15">SUM(M28:M29)</f>
        <v>0</v>
      </c>
      <c r="N27" s="45">
        <f t="shared" ref="N27" si="16">SUM(N28:N29)</f>
        <v>0</v>
      </c>
      <c r="O27" s="45">
        <f t="shared" ref="O27" si="17">SUM(O28:O29)</f>
        <v>0</v>
      </c>
      <c r="P27" s="45">
        <f t="shared" ref="P27" si="18">SUM(P28:P29)</f>
        <v>0</v>
      </c>
      <c r="Q27" s="45">
        <f t="shared" ref="Q27" si="19">SUM(Q28:Q29)</f>
        <v>0</v>
      </c>
    </row>
    <row r="28" spans="1:19" ht="20.100000000000001" customHeight="1">
      <c r="A28" s="7"/>
      <c r="B28" s="12" t="s">
        <v>148</v>
      </c>
      <c r="C28" s="32" t="s">
        <v>210</v>
      </c>
      <c r="D28" s="45">
        <v>2</v>
      </c>
      <c r="E28" s="45">
        <v>60</v>
      </c>
      <c r="F28" s="18">
        <v>30</v>
      </c>
      <c r="G28" s="18">
        <v>18</v>
      </c>
      <c r="H28" s="10">
        <f t="shared" ref="H28:H29" si="20">SUM(F28-G28)</f>
        <v>12</v>
      </c>
      <c r="I28" s="10">
        <f t="shared" ref="I28:I29" si="21">SUM(E28-F28)</f>
        <v>30</v>
      </c>
      <c r="J28" s="18"/>
      <c r="K28" s="18">
        <v>2</v>
      </c>
      <c r="L28" s="18"/>
      <c r="M28" s="18"/>
      <c r="N28" s="6"/>
      <c r="O28" s="6"/>
      <c r="P28" s="6"/>
      <c r="Q28" s="6"/>
      <c r="R28" s="2">
        <v>1</v>
      </c>
    </row>
    <row r="29" spans="1:19" ht="20.100000000000001" customHeight="1">
      <c r="A29" s="7"/>
      <c r="B29" s="12" t="s">
        <v>149</v>
      </c>
      <c r="C29" s="32" t="s">
        <v>126</v>
      </c>
      <c r="D29" s="45">
        <v>2</v>
      </c>
      <c r="E29" s="45">
        <v>60</v>
      </c>
      <c r="F29" s="18">
        <v>30</v>
      </c>
      <c r="G29" s="18">
        <v>18</v>
      </c>
      <c r="H29" s="10">
        <f t="shared" si="20"/>
        <v>12</v>
      </c>
      <c r="I29" s="10">
        <f t="shared" si="21"/>
        <v>30</v>
      </c>
      <c r="J29" s="18"/>
      <c r="K29" s="18">
        <v>2</v>
      </c>
      <c r="L29" s="18"/>
      <c r="M29" s="18"/>
      <c r="N29" s="6"/>
      <c r="O29" s="6"/>
      <c r="P29" s="6"/>
      <c r="Q29" s="6"/>
      <c r="R29" s="2">
        <v>1</v>
      </c>
    </row>
    <row r="30" spans="1:19" ht="27.95" customHeight="1">
      <c r="A30" s="7"/>
      <c r="B30" s="12"/>
      <c r="C30" s="7" t="s">
        <v>46</v>
      </c>
      <c r="D30" s="35">
        <f t="shared" ref="D30:Q30" si="22">SUM(D23+D27)</f>
        <v>10</v>
      </c>
      <c r="E30" s="35">
        <f t="shared" si="22"/>
        <v>300</v>
      </c>
      <c r="F30" s="35">
        <f t="shared" si="22"/>
        <v>150</v>
      </c>
      <c r="G30" s="35">
        <f t="shared" si="22"/>
        <v>72</v>
      </c>
      <c r="H30" s="35">
        <f t="shared" si="22"/>
        <v>78</v>
      </c>
      <c r="I30" s="35">
        <f t="shared" si="22"/>
        <v>150</v>
      </c>
      <c r="J30" s="35">
        <f t="shared" si="22"/>
        <v>2</v>
      </c>
      <c r="K30" s="35">
        <f t="shared" si="22"/>
        <v>6</v>
      </c>
      <c r="L30" s="35">
        <f t="shared" si="22"/>
        <v>2</v>
      </c>
      <c r="M30" s="35">
        <f t="shared" si="22"/>
        <v>0</v>
      </c>
      <c r="N30" s="35">
        <f t="shared" si="22"/>
        <v>0</v>
      </c>
      <c r="O30" s="35">
        <f t="shared" si="22"/>
        <v>0</v>
      </c>
      <c r="P30" s="35">
        <f t="shared" si="22"/>
        <v>0</v>
      </c>
      <c r="Q30" s="35">
        <f t="shared" si="22"/>
        <v>0</v>
      </c>
    </row>
    <row r="31" spans="1:19" ht="27.95" customHeight="1">
      <c r="A31" s="7"/>
      <c r="B31" s="4" t="s">
        <v>42</v>
      </c>
      <c r="C31" s="81" t="s">
        <v>15</v>
      </c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</row>
    <row r="32" spans="1:19" ht="27.95" customHeight="1">
      <c r="A32" s="7"/>
      <c r="B32" s="19" t="s">
        <v>127</v>
      </c>
      <c r="C32" s="14" t="s">
        <v>73</v>
      </c>
      <c r="D32" s="43"/>
      <c r="E32" s="43"/>
      <c r="F32" s="18"/>
      <c r="G32" s="18"/>
      <c r="H32" s="18"/>
      <c r="I32" s="18"/>
      <c r="J32" s="18"/>
      <c r="K32" s="18"/>
      <c r="L32" s="18"/>
      <c r="M32" s="18"/>
      <c r="N32" s="40"/>
      <c r="O32" s="40"/>
      <c r="P32" s="40"/>
      <c r="Q32" s="40"/>
    </row>
    <row r="33" spans="1:23" ht="27.95" customHeight="1">
      <c r="A33" s="7"/>
      <c r="B33" s="19" t="s">
        <v>128</v>
      </c>
      <c r="C33" s="30" t="s">
        <v>63</v>
      </c>
      <c r="D33" s="46">
        <v>8</v>
      </c>
      <c r="E33" s="43">
        <v>240</v>
      </c>
      <c r="F33" s="18">
        <v>120</v>
      </c>
      <c r="G33" s="18">
        <v>48</v>
      </c>
      <c r="H33" s="18">
        <v>72</v>
      </c>
      <c r="I33" s="18">
        <v>120</v>
      </c>
      <c r="J33" s="18">
        <v>4</v>
      </c>
      <c r="K33" s="18">
        <v>4</v>
      </c>
      <c r="L33" s="18"/>
      <c r="M33" s="18"/>
      <c r="N33" s="40"/>
      <c r="O33" s="40"/>
      <c r="P33" s="40"/>
      <c r="Q33" s="40"/>
      <c r="R33" s="2">
        <v>1</v>
      </c>
      <c r="S33" s="2">
        <v>1</v>
      </c>
    </row>
    <row r="34" spans="1:23" ht="27.95" customHeight="1">
      <c r="A34" s="7"/>
      <c r="B34" s="19" t="s">
        <v>129</v>
      </c>
      <c r="C34" s="30" t="s">
        <v>68</v>
      </c>
      <c r="D34" s="46">
        <v>8</v>
      </c>
      <c r="E34" s="43">
        <v>240</v>
      </c>
      <c r="F34" s="18">
        <v>120</v>
      </c>
      <c r="G34" s="18">
        <v>48</v>
      </c>
      <c r="H34" s="18">
        <v>72</v>
      </c>
      <c r="I34" s="18">
        <v>120</v>
      </c>
      <c r="J34" s="18"/>
      <c r="K34" s="18">
        <v>4</v>
      </c>
      <c r="L34" s="18">
        <v>4</v>
      </c>
      <c r="M34" s="18"/>
      <c r="N34" s="40"/>
      <c r="O34" s="40"/>
      <c r="P34" s="40"/>
      <c r="Q34" s="40"/>
      <c r="S34" s="2">
        <v>1</v>
      </c>
      <c r="T34" s="2">
        <v>1</v>
      </c>
    </row>
    <row r="35" spans="1:23" ht="27.95" customHeight="1">
      <c r="A35" s="7"/>
      <c r="B35" s="19" t="s">
        <v>130</v>
      </c>
      <c r="C35" s="30" t="s">
        <v>65</v>
      </c>
      <c r="D35" s="46">
        <v>4</v>
      </c>
      <c r="E35" s="43">
        <v>120</v>
      </c>
      <c r="F35" s="18">
        <v>60</v>
      </c>
      <c r="G35" s="18">
        <v>24</v>
      </c>
      <c r="H35" s="18">
        <v>36</v>
      </c>
      <c r="I35" s="18">
        <v>60</v>
      </c>
      <c r="J35" s="18"/>
      <c r="K35" s="18">
        <v>4</v>
      </c>
      <c r="L35" s="18"/>
      <c r="M35" s="18"/>
      <c r="N35" s="40"/>
      <c r="O35" s="40"/>
      <c r="P35" s="40"/>
      <c r="Q35" s="40"/>
      <c r="S35" s="2">
        <v>1</v>
      </c>
    </row>
    <row r="36" spans="1:23" ht="27.95" customHeight="1">
      <c r="A36" s="7"/>
      <c r="B36" s="19" t="s">
        <v>131</v>
      </c>
      <c r="C36" s="30" t="s">
        <v>67</v>
      </c>
      <c r="D36" s="46">
        <v>8</v>
      </c>
      <c r="E36" s="43">
        <v>240</v>
      </c>
      <c r="F36" s="18">
        <v>120</v>
      </c>
      <c r="G36" s="18">
        <v>48</v>
      </c>
      <c r="H36" s="18">
        <v>72</v>
      </c>
      <c r="I36" s="18">
        <v>120</v>
      </c>
      <c r="J36" s="18"/>
      <c r="K36" s="18"/>
      <c r="L36" s="18">
        <v>4</v>
      </c>
      <c r="M36" s="18">
        <v>4</v>
      </c>
      <c r="N36" s="40"/>
      <c r="O36" s="40"/>
      <c r="P36" s="40"/>
      <c r="Q36" s="40"/>
      <c r="T36" s="2">
        <v>1</v>
      </c>
      <c r="U36" s="2">
        <v>1</v>
      </c>
    </row>
    <row r="37" spans="1:23" ht="27.95" customHeight="1">
      <c r="A37" s="7"/>
      <c r="B37" s="19" t="s">
        <v>132</v>
      </c>
      <c r="C37" s="30" t="s">
        <v>64</v>
      </c>
      <c r="D37" s="46">
        <v>4</v>
      </c>
      <c r="E37" s="43">
        <v>120</v>
      </c>
      <c r="F37" s="18">
        <v>60</v>
      </c>
      <c r="G37" s="18">
        <v>24</v>
      </c>
      <c r="H37" s="18">
        <v>36</v>
      </c>
      <c r="I37" s="18">
        <v>60</v>
      </c>
      <c r="J37" s="18"/>
      <c r="K37" s="18"/>
      <c r="L37" s="18"/>
      <c r="M37" s="18"/>
      <c r="N37" s="40">
        <v>4</v>
      </c>
      <c r="O37" s="40"/>
      <c r="P37" s="40"/>
      <c r="Q37" s="40"/>
      <c r="U37" s="2">
        <v>1</v>
      </c>
    </row>
    <row r="38" spans="1:23" ht="27.95" customHeight="1">
      <c r="A38" s="7"/>
      <c r="B38" s="19" t="s">
        <v>133</v>
      </c>
      <c r="C38" s="30" t="s">
        <v>66</v>
      </c>
      <c r="D38" s="46">
        <v>4</v>
      </c>
      <c r="E38" s="43">
        <v>120</v>
      </c>
      <c r="F38" s="18">
        <v>60</v>
      </c>
      <c r="G38" s="18">
        <v>24</v>
      </c>
      <c r="H38" s="18">
        <v>36</v>
      </c>
      <c r="I38" s="18">
        <v>60</v>
      </c>
      <c r="J38" s="18"/>
      <c r="K38" s="18"/>
      <c r="L38" s="18">
        <v>4</v>
      </c>
      <c r="M38" s="18"/>
      <c r="N38" s="40"/>
      <c r="O38" s="40"/>
      <c r="P38" s="40"/>
      <c r="Q38" s="40"/>
      <c r="U38" s="2">
        <v>1</v>
      </c>
    </row>
    <row r="39" spans="1:23" ht="27.95" customHeight="1">
      <c r="A39" s="7"/>
      <c r="B39" s="19" t="s">
        <v>134</v>
      </c>
      <c r="C39" s="30" t="s">
        <v>69</v>
      </c>
      <c r="D39" s="46">
        <v>8</v>
      </c>
      <c r="E39" s="43">
        <v>240</v>
      </c>
      <c r="F39" s="18">
        <v>120</v>
      </c>
      <c r="G39" s="18">
        <v>48</v>
      </c>
      <c r="H39" s="18">
        <v>72</v>
      </c>
      <c r="I39" s="18">
        <v>120</v>
      </c>
      <c r="J39" s="18"/>
      <c r="K39" s="18"/>
      <c r="L39" s="18"/>
      <c r="M39" s="18">
        <v>4</v>
      </c>
      <c r="N39" s="40">
        <v>4</v>
      </c>
      <c r="O39" s="40"/>
      <c r="P39" s="40"/>
      <c r="Q39" s="40"/>
      <c r="U39" s="2">
        <v>1</v>
      </c>
      <c r="V39" s="2">
        <v>1</v>
      </c>
    </row>
    <row r="40" spans="1:23" ht="27.95" customHeight="1">
      <c r="A40" s="7"/>
      <c r="B40" s="19" t="s">
        <v>135</v>
      </c>
      <c r="C40" s="30" t="s">
        <v>70</v>
      </c>
      <c r="D40" s="46">
        <v>8</v>
      </c>
      <c r="E40" s="43">
        <v>240</v>
      </c>
      <c r="F40" s="18">
        <v>120</v>
      </c>
      <c r="G40" s="18">
        <v>48</v>
      </c>
      <c r="H40" s="18">
        <v>72</v>
      </c>
      <c r="I40" s="18">
        <v>120</v>
      </c>
      <c r="J40" s="18"/>
      <c r="K40" s="18"/>
      <c r="L40" s="18"/>
      <c r="M40" s="18">
        <v>4</v>
      </c>
      <c r="N40" s="40">
        <v>4</v>
      </c>
      <c r="O40" s="40"/>
      <c r="P40" s="40"/>
      <c r="Q40" s="40"/>
      <c r="U40" s="2">
        <v>1</v>
      </c>
      <c r="V40" s="2">
        <v>1</v>
      </c>
    </row>
    <row r="41" spans="1:23" ht="27.95" customHeight="1">
      <c r="A41" s="7"/>
      <c r="B41" s="19" t="s">
        <v>135</v>
      </c>
      <c r="C41" s="30" t="s">
        <v>74</v>
      </c>
      <c r="D41" s="46">
        <v>4</v>
      </c>
      <c r="E41" s="43">
        <v>120</v>
      </c>
      <c r="F41" s="18">
        <v>60</v>
      </c>
      <c r="G41" s="18">
        <v>24</v>
      </c>
      <c r="H41" s="18">
        <v>36</v>
      </c>
      <c r="I41" s="18">
        <v>60</v>
      </c>
      <c r="J41" s="18"/>
      <c r="K41" s="18"/>
      <c r="L41" s="18"/>
      <c r="M41" s="18"/>
      <c r="N41" s="40">
        <v>4</v>
      </c>
      <c r="O41" s="40"/>
      <c r="P41" s="40"/>
      <c r="Q41" s="40"/>
      <c r="V41" s="2">
        <v>1</v>
      </c>
    </row>
    <row r="42" spans="1:23" ht="27.95" customHeight="1">
      <c r="A42" s="7"/>
      <c r="B42" s="19" t="s">
        <v>136</v>
      </c>
      <c r="C42" s="30" t="s">
        <v>141</v>
      </c>
      <c r="D42" s="46">
        <v>4</v>
      </c>
      <c r="E42" s="43">
        <v>120</v>
      </c>
      <c r="F42" s="18">
        <v>60</v>
      </c>
      <c r="G42" s="18">
        <v>24</v>
      </c>
      <c r="H42" s="18">
        <v>36</v>
      </c>
      <c r="I42" s="18">
        <v>60</v>
      </c>
      <c r="J42" s="18"/>
      <c r="K42" s="18"/>
      <c r="L42" s="18">
        <v>4</v>
      </c>
      <c r="M42" s="18"/>
      <c r="N42" s="40"/>
      <c r="O42" s="40"/>
      <c r="P42" s="40"/>
      <c r="Q42" s="40"/>
      <c r="U42" s="2">
        <v>1</v>
      </c>
    </row>
    <row r="43" spans="1:23" ht="27.95" customHeight="1">
      <c r="A43" s="7"/>
      <c r="B43" s="19" t="s">
        <v>137</v>
      </c>
      <c r="C43" s="30" t="s">
        <v>71</v>
      </c>
      <c r="D43" s="46">
        <v>5</v>
      </c>
      <c r="E43" s="43">
        <v>150</v>
      </c>
      <c r="F43" s="18">
        <v>75</v>
      </c>
      <c r="G43" s="18">
        <v>30</v>
      </c>
      <c r="H43" s="18">
        <v>45</v>
      </c>
      <c r="I43" s="18">
        <v>75</v>
      </c>
      <c r="J43" s="18"/>
      <c r="K43" s="18"/>
      <c r="L43" s="18"/>
      <c r="M43" s="18"/>
      <c r="N43" s="40"/>
      <c r="O43" s="40">
        <v>5</v>
      </c>
      <c r="P43" s="40"/>
      <c r="Q43" s="40"/>
      <c r="W43" s="2">
        <v>1</v>
      </c>
    </row>
    <row r="44" spans="1:23" ht="27.95" customHeight="1">
      <c r="A44" s="7"/>
      <c r="B44" s="19" t="s">
        <v>140</v>
      </c>
      <c r="C44" s="30" t="s">
        <v>213</v>
      </c>
      <c r="D44" s="46">
        <v>4</v>
      </c>
      <c r="E44" s="46">
        <v>120</v>
      </c>
      <c r="F44" s="47">
        <v>60</v>
      </c>
      <c r="G44" s="47">
        <v>24</v>
      </c>
      <c r="H44" s="47">
        <v>36</v>
      </c>
      <c r="I44" s="47">
        <v>60</v>
      </c>
      <c r="J44" s="47"/>
      <c r="K44" s="47"/>
      <c r="L44" s="47"/>
      <c r="M44" s="47">
        <v>4</v>
      </c>
      <c r="N44" s="48"/>
      <c r="O44" s="48"/>
      <c r="P44" s="48"/>
      <c r="Q44" s="48"/>
      <c r="T44" s="2">
        <v>1</v>
      </c>
    </row>
    <row r="45" spans="1:23" ht="27.95" customHeight="1">
      <c r="A45" s="7"/>
      <c r="B45" s="19" t="s">
        <v>138</v>
      </c>
      <c r="C45" s="30" t="s">
        <v>72</v>
      </c>
      <c r="D45" s="46">
        <v>4</v>
      </c>
      <c r="E45" s="46">
        <v>120</v>
      </c>
      <c r="F45" s="47">
        <v>60</v>
      </c>
      <c r="G45" s="47">
        <v>24</v>
      </c>
      <c r="H45" s="47">
        <v>36</v>
      </c>
      <c r="I45" s="47">
        <v>60</v>
      </c>
      <c r="J45" s="47"/>
      <c r="K45" s="47"/>
      <c r="L45" s="47"/>
      <c r="M45" s="47"/>
      <c r="N45" s="48">
        <v>4</v>
      </c>
      <c r="O45" s="48"/>
      <c r="P45" s="48"/>
      <c r="Q45" s="48"/>
      <c r="V45" s="2">
        <v>1</v>
      </c>
    </row>
    <row r="46" spans="1:23" ht="27.95" customHeight="1">
      <c r="A46" s="7"/>
      <c r="B46" s="19"/>
      <c r="C46" s="22" t="s">
        <v>44</v>
      </c>
      <c r="D46" s="46">
        <f t="shared" ref="D46:Q46" si="23">SUM(D33:D45)</f>
        <v>73</v>
      </c>
      <c r="E46" s="46">
        <f t="shared" si="23"/>
        <v>2190</v>
      </c>
      <c r="F46" s="46">
        <f t="shared" si="23"/>
        <v>1095</v>
      </c>
      <c r="G46" s="46">
        <f t="shared" si="23"/>
        <v>438</v>
      </c>
      <c r="H46" s="46">
        <f t="shared" si="23"/>
        <v>657</v>
      </c>
      <c r="I46" s="46">
        <f t="shared" si="23"/>
        <v>1095</v>
      </c>
      <c r="J46" s="46">
        <f t="shared" si="23"/>
        <v>4</v>
      </c>
      <c r="K46" s="46">
        <f t="shared" si="23"/>
        <v>12</v>
      </c>
      <c r="L46" s="46">
        <f t="shared" si="23"/>
        <v>16</v>
      </c>
      <c r="M46" s="46">
        <f t="shared" si="23"/>
        <v>16</v>
      </c>
      <c r="N46" s="46">
        <f t="shared" si="23"/>
        <v>20</v>
      </c>
      <c r="O46" s="46">
        <f t="shared" si="23"/>
        <v>5</v>
      </c>
      <c r="P46" s="46">
        <f t="shared" si="23"/>
        <v>0</v>
      </c>
      <c r="Q46" s="46">
        <f t="shared" si="23"/>
        <v>0</v>
      </c>
    </row>
    <row r="47" spans="1:23" ht="27.95" customHeight="1">
      <c r="A47" s="7"/>
      <c r="B47" s="19"/>
      <c r="C47" s="21" t="s">
        <v>187</v>
      </c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</row>
    <row r="48" spans="1:23" ht="27.95" customHeight="1">
      <c r="A48" s="7"/>
      <c r="B48" s="19"/>
      <c r="C48" s="21" t="s">
        <v>86</v>
      </c>
      <c r="D48" s="49"/>
      <c r="E48" s="45"/>
      <c r="F48" s="18"/>
      <c r="G48" s="18"/>
      <c r="H48" s="18"/>
      <c r="I48" s="18"/>
      <c r="J48" s="10"/>
      <c r="K48" s="10"/>
      <c r="L48" s="10"/>
      <c r="M48" s="10"/>
      <c r="N48" s="10"/>
      <c r="O48" s="10"/>
      <c r="P48" s="10"/>
      <c r="Q48" s="10"/>
    </row>
    <row r="49" spans="1:25" ht="55.5" customHeight="1">
      <c r="A49" s="7"/>
      <c r="B49" s="12" t="s">
        <v>91</v>
      </c>
      <c r="C49" s="69" t="s">
        <v>214</v>
      </c>
      <c r="D49" s="50">
        <v>4</v>
      </c>
      <c r="E49" s="46">
        <v>120</v>
      </c>
      <c r="F49" s="47">
        <v>60</v>
      </c>
      <c r="G49" s="47">
        <v>24</v>
      </c>
      <c r="H49" s="47">
        <v>36</v>
      </c>
      <c r="I49" s="47">
        <v>60</v>
      </c>
      <c r="J49" s="50">
        <v>4</v>
      </c>
      <c r="K49" s="50"/>
      <c r="L49" s="50"/>
      <c r="M49" s="50"/>
      <c r="N49" s="50"/>
      <c r="O49" s="50"/>
      <c r="P49" s="50"/>
      <c r="Q49" s="51"/>
      <c r="R49" s="2">
        <v>1</v>
      </c>
    </row>
    <row r="50" spans="1:25" ht="27.95" customHeight="1">
      <c r="A50" s="7"/>
      <c r="B50" s="12" t="s">
        <v>92</v>
      </c>
      <c r="C50" s="28" t="s">
        <v>188</v>
      </c>
      <c r="D50" s="50">
        <v>4</v>
      </c>
      <c r="E50" s="46">
        <v>120</v>
      </c>
      <c r="F50" s="47">
        <v>60</v>
      </c>
      <c r="G50" s="47">
        <v>24</v>
      </c>
      <c r="H50" s="47">
        <v>36</v>
      </c>
      <c r="I50" s="47">
        <v>60</v>
      </c>
      <c r="J50" s="50">
        <v>4</v>
      </c>
      <c r="K50" s="50"/>
      <c r="L50" s="50"/>
      <c r="M50" s="50"/>
      <c r="N50" s="50"/>
      <c r="O50" s="50"/>
      <c r="P50" s="50"/>
      <c r="Q50" s="51"/>
      <c r="S50" s="2">
        <v>1</v>
      </c>
    </row>
    <row r="51" spans="1:25" ht="27.95" customHeight="1">
      <c r="A51" s="7"/>
      <c r="B51" s="12" t="s">
        <v>93</v>
      </c>
      <c r="C51" s="64" t="s">
        <v>190</v>
      </c>
      <c r="D51" s="50">
        <v>5</v>
      </c>
      <c r="E51" s="51">
        <v>150</v>
      </c>
      <c r="F51" s="52">
        <v>75</v>
      </c>
      <c r="G51" s="52">
        <v>30</v>
      </c>
      <c r="H51" s="52">
        <v>45</v>
      </c>
      <c r="I51" s="52">
        <v>75</v>
      </c>
      <c r="J51" s="53"/>
      <c r="K51" s="53"/>
      <c r="L51" s="53">
        <v>5</v>
      </c>
      <c r="M51" s="53"/>
      <c r="N51" s="53"/>
      <c r="O51" s="53"/>
      <c r="P51" s="53"/>
      <c r="Q51" s="53"/>
      <c r="T51" s="2">
        <v>1</v>
      </c>
    </row>
    <row r="52" spans="1:25" ht="27.95" customHeight="1">
      <c r="A52" s="7"/>
      <c r="B52" s="12" t="s">
        <v>94</v>
      </c>
      <c r="C52" s="28" t="s">
        <v>189</v>
      </c>
      <c r="D52" s="50">
        <v>4</v>
      </c>
      <c r="E52" s="46">
        <v>120</v>
      </c>
      <c r="F52" s="47">
        <v>60</v>
      </c>
      <c r="G52" s="47">
        <v>24</v>
      </c>
      <c r="H52" s="47">
        <v>36</v>
      </c>
      <c r="I52" s="47">
        <v>60</v>
      </c>
      <c r="J52" s="53">
        <v>4</v>
      </c>
      <c r="K52" s="53"/>
      <c r="L52" s="53"/>
      <c r="M52" s="53"/>
      <c r="N52" s="53"/>
      <c r="O52" s="53"/>
      <c r="P52" s="53"/>
      <c r="Q52" s="53"/>
      <c r="T52" s="2">
        <v>1</v>
      </c>
    </row>
    <row r="53" spans="1:25" ht="27.95" customHeight="1">
      <c r="A53" s="7"/>
      <c r="B53" s="12" t="s">
        <v>95</v>
      </c>
      <c r="C53" s="66" t="s">
        <v>191</v>
      </c>
      <c r="D53" s="50">
        <v>4</v>
      </c>
      <c r="E53" s="46">
        <v>120</v>
      </c>
      <c r="F53" s="47">
        <v>60</v>
      </c>
      <c r="G53" s="47">
        <v>24</v>
      </c>
      <c r="H53" s="47">
        <v>36</v>
      </c>
      <c r="I53" s="47">
        <v>60</v>
      </c>
      <c r="J53" s="53"/>
      <c r="K53" s="53"/>
      <c r="L53" s="53"/>
      <c r="M53" s="53"/>
      <c r="N53" s="53"/>
      <c r="O53" s="53">
        <v>4</v>
      </c>
      <c r="P53" s="53"/>
      <c r="Q53" s="53"/>
      <c r="V53" s="2">
        <v>1</v>
      </c>
    </row>
    <row r="54" spans="1:25" ht="27.95" customHeight="1">
      <c r="A54" s="7"/>
      <c r="B54" s="12" t="s">
        <v>96</v>
      </c>
      <c r="C54" s="64" t="s">
        <v>192</v>
      </c>
      <c r="D54" s="50">
        <v>3</v>
      </c>
      <c r="E54" s="46">
        <v>90</v>
      </c>
      <c r="F54" s="47">
        <v>45</v>
      </c>
      <c r="G54" s="47">
        <v>18</v>
      </c>
      <c r="H54" s="47">
        <v>27</v>
      </c>
      <c r="I54" s="47">
        <v>45</v>
      </c>
      <c r="J54" s="53"/>
      <c r="K54" s="53"/>
      <c r="L54" s="53"/>
      <c r="M54" s="53"/>
      <c r="N54" s="53">
        <v>3</v>
      </c>
      <c r="O54" s="53"/>
      <c r="P54" s="53"/>
      <c r="Q54" s="53"/>
      <c r="V54" s="2">
        <v>1</v>
      </c>
    </row>
    <row r="55" spans="1:25" ht="27.95" customHeight="1">
      <c r="A55" s="7"/>
      <c r="B55" s="12" t="s">
        <v>97</v>
      </c>
      <c r="C55" s="64" t="s">
        <v>193</v>
      </c>
      <c r="D55" s="50">
        <v>8</v>
      </c>
      <c r="E55" s="51">
        <v>240</v>
      </c>
      <c r="F55" s="52">
        <v>120</v>
      </c>
      <c r="G55" s="52">
        <v>48</v>
      </c>
      <c r="H55" s="52">
        <v>72</v>
      </c>
      <c r="I55" s="52">
        <v>120</v>
      </c>
      <c r="J55" s="53"/>
      <c r="K55" s="53"/>
      <c r="L55" s="53"/>
      <c r="M55" s="53">
        <v>5</v>
      </c>
      <c r="N55" s="53">
        <v>3</v>
      </c>
      <c r="O55" s="53"/>
      <c r="P55" s="53"/>
      <c r="Q55" s="53"/>
      <c r="W55" s="2">
        <v>1</v>
      </c>
    </row>
    <row r="56" spans="1:25" ht="27.95" customHeight="1">
      <c r="A56" s="7"/>
      <c r="B56" s="12" t="s">
        <v>98</v>
      </c>
      <c r="C56" s="64" t="s">
        <v>194</v>
      </c>
      <c r="D56" s="50">
        <v>4</v>
      </c>
      <c r="E56" s="50">
        <v>120</v>
      </c>
      <c r="F56" s="50">
        <v>60</v>
      </c>
      <c r="G56" s="50">
        <v>24</v>
      </c>
      <c r="H56" s="50">
        <v>36</v>
      </c>
      <c r="I56" s="50">
        <v>60</v>
      </c>
      <c r="J56" s="53"/>
      <c r="K56" s="53"/>
      <c r="L56" s="53"/>
      <c r="M56" s="53"/>
      <c r="N56" s="53"/>
      <c r="O56" s="53">
        <v>4</v>
      </c>
      <c r="P56" s="53"/>
      <c r="Q56" s="53"/>
      <c r="W56" s="2">
        <v>1</v>
      </c>
    </row>
    <row r="57" spans="1:25" ht="27.95" customHeight="1">
      <c r="A57" s="7"/>
      <c r="B57" s="12" t="s">
        <v>99</v>
      </c>
      <c r="C57" s="64" t="s">
        <v>195</v>
      </c>
      <c r="D57" s="50">
        <v>4</v>
      </c>
      <c r="E57" s="50">
        <v>120</v>
      </c>
      <c r="F57" s="50">
        <v>60</v>
      </c>
      <c r="G57" s="50">
        <v>24</v>
      </c>
      <c r="H57" s="50">
        <v>36</v>
      </c>
      <c r="I57" s="50">
        <v>60</v>
      </c>
      <c r="J57" s="53"/>
      <c r="K57" s="53"/>
      <c r="L57" s="53"/>
      <c r="M57" s="53"/>
      <c r="N57" s="53"/>
      <c r="O57" s="53">
        <v>4</v>
      </c>
      <c r="P57" s="53"/>
      <c r="Q57" s="53"/>
      <c r="X57" s="2">
        <v>1</v>
      </c>
    </row>
    <row r="58" spans="1:25" ht="27.95" customHeight="1">
      <c r="A58" s="7"/>
      <c r="B58" s="12" t="s">
        <v>100</v>
      </c>
      <c r="C58" s="67" t="s">
        <v>196</v>
      </c>
      <c r="D58" s="50">
        <v>4</v>
      </c>
      <c r="E58" s="50">
        <v>120</v>
      </c>
      <c r="F58" s="50">
        <v>60</v>
      </c>
      <c r="G58" s="50">
        <v>24</v>
      </c>
      <c r="H58" s="50">
        <v>36</v>
      </c>
      <c r="I58" s="50">
        <v>60</v>
      </c>
      <c r="J58" s="50"/>
      <c r="K58" s="50"/>
      <c r="L58" s="50"/>
      <c r="M58" s="50"/>
      <c r="N58" s="50"/>
      <c r="O58" s="50">
        <v>4</v>
      </c>
      <c r="P58" s="50"/>
      <c r="Q58" s="51"/>
      <c r="X58" s="2">
        <v>1</v>
      </c>
    </row>
    <row r="59" spans="1:25" ht="27.95" customHeight="1">
      <c r="A59" s="7"/>
      <c r="B59" s="12" t="s">
        <v>101</v>
      </c>
      <c r="C59" s="64" t="s">
        <v>197</v>
      </c>
      <c r="D59" s="50">
        <v>4</v>
      </c>
      <c r="E59" s="51">
        <v>120</v>
      </c>
      <c r="F59" s="52">
        <v>60</v>
      </c>
      <c r="G59" s="52">
        <v>24</v>
      </c>
      <c r="H59" s="52">
        <v>36</v>
      </c>
      <c r="I59" s="52">
        <v>60</v>
      </c>
      <c r="J59" s="53"/>
      <c r="K59" s="53"/>
      <c r="L59" s="53"/>
      <c r="M59" s="53"/>
      <c r="N59" s="53"/>
      <c r="O59" s="53"/>
      <c r="P59" s="53">
        <v>4</v>
      </c>
      <c r="Q59" s="53"/>
      <c r="X59" s="2">
        <v>1</v>
      </c>
    </row>
    <row r="60" spans="1:25" ht="27.95" customHeight="1">
      <c r="A60" s="7"/>
      <c r="B60" s="12" t="s">
        <v>102</v>
      </c>
      <c r="C60" s="66" t="s">
        <v>198</v>
      </c>
      <c r="D60" s="50">
        <v>5</v>
      </c>
      <c r="E60" s="51">
        <v>150</v>
      </c>
      <c r="F60" s="52">
        <v>75</v>
      </c>
      <c r="G60" s="52">
        <v>30</v>
      </c>
      <c r="H60" s="52">
        <v>45</v>
      </c>
      <c r="I60" s="52">
        <v>75</v>
      </c>
      <c r="J60" s="53"/>
      <c r="K60" s="53"/>
      <c r="L60" s="53"/>
      <c r="M60" s="53"/>
      <c r="N60" s="53"/>
      <c r="O60" s="53"/>
      <c r="P60" s="53">
        <v>5</v>
      </c>
      <c r="Q60" s="53"/>
      <c r="X60" s="2">
        <v>1</v>
      </c>
    </row>
    <row r="61" spans="1:25" ht="27.95" customHeight="1">
      <c r="A61" s="7"/>
      <c r="B61" s="12" t="s">
        <v>103</v>
      </c>
      <c r="C61" s="64" t="s">
        <v>199</v>
      </c>
      <c r="D61" s="50">
        <v>4</v>
      </c>
      <c r="E61" s="51">
        <v>120</v>
      </c>
      <c r="F61" s="52">
        <v>60</v>
      </c>
      <c r="G61" s="52">
        <v>24</v>
      </c>
      <c r="H61" s="52">
        <v>36</v>
      </c>
      <c r="I61" s="52">
        <v>60</v>
      </c>
      <c r="J61" s="53"/>
      <c r="K61" s="53"/>
      <c r="L61" s="53"/>
      <c r="M61" s="53"/>
      <c r="N61" s="53"/>
      <c r="O61" s="53"/>
      <c r="P61" s="53">
        <v>4</v>
      </c>
      <c r="Q61" s="53"/>
      <c r="Y61" s="2">
        <v>1</v>
      </c>
    </row>
    <row r="62" spans="1:25" ht="27.95" customHeight="1">
      <c r="A62" s="7"/>
      <c r="B62" s="12" t="s">
        <v>104</v>
      </c>
      <c r="C62" s="64" t="s">
        <v>200</v>
      </c>
      <c r="D62" s="50">
        <v>4</v>
      </c>
      <c r="E62" s="51">
        <v>120</v>
      </c>
      <c r="F62" s="52">
        <v>60</v>
      </c>
      <c r="G62" s="52">
        <v>24</v>
      </c>
      <c r="H62" s="52">
        <v>36</v>
      </c>
      <c r="I62" s="52">
        <v>60</v>
      </c>
      <c r="J62" s="53"/>
      <c r="K62" s="53"/>
      <c r="L62" s="53"/>
      <c r="M62" s="53"/>
      <c r="N62" s="53"/>
      <c r="O62" s="53"/>
      <c r="P62" s="53"/>
      <c r="Q62" s="53">
        <v>4</v>
      </c>
      <c r="Y62" s="2">
        <v>1</v>
      </c>
    </row>
    <row r="63" spans="1:25" ht="27.95" customHeight="1">
      <c r="A63" s="7"/>
      <c r="B63" s="12" t="s">
        <v>105</v>
      </c>
      <c r="C63" s="64" t="s">
        <v>201</v>
      </c>
      <c r="D63" s="50">
        <v>4</v>
      </c>
      <c r="E63" s="51">
        <v>120</v>
      </c>
      <c r="F63" s="52">
        <v>60</v>
      </c>
      <c r="G63" s="52">
        <v>24</v>
      </c>
      <c r="H63" s="52">
        <v>36</v>
      </c>
      <c r="I63" s="52">
        <v>60</v>
      </c>
      <c r="J63" s="54"/>
      <c r="K63" s="54"/>
      <c r="L63" s="54"/>
      <c r="M63" s="54"/>
      <c r="N63" s="54">
        <v>4</v>
      </c>
      <c r="O63" s="54"/>
      <c r="P63" s="54"/>
      <c r="Q63" s="53"/>
      <c r="X63" s="2">
        <v>1</v>
      </c>
    </row>
    <row r="64" spans="1:25" ht="27.95" customHeight="1">
      <c r="A64" s="7"/>
      <c r="B64" s="12"/>
      <c r="C64" s="7" t="s">
        <v>89</v>
      </c>
      <c r="D64" s="49">
        <f t="shared" ref="D64:Q64" si="24">SUM(D49:D63)</f>
        <v>65</v>
      </c>
      <c r="E64" s="49">
        <f t="shared" si="24"/>
        <v>1950</v>
      </c>
      <c r="F64" s="49">
        <f t="shared" si="24"/>
        <v>975</v>
      </c>
      <c r="G64" s="49">
        <f t="shared" si="24"/>
        <v>390</v>
      </c>
      <c r="H64" s="49">
        <f t="shared" si="24"/>
        <v>585</v>
      </c>
      <c r="I64" s="49">
        <f t="shared" si="24"/>
        <v>975</v>
      </c>
      <c r="J64" s="49">
        <f t="shared" si="24"/>
        <v>12</v>
      </c>
      <c r="K64" s="49">
        <f t="shared" si="24"/>
        <v>0</v>
      </c>
      <c r="L64" s="49">
        <f t="shared" si="24"/>
        <v>5</v>
      </c>
      <c r="M64" s="49">
        <f t="shared" si="24"/>
        <v>5</v>
      </c>
      <c r="N64" s="49">
        <f t="shared" si="24"/>
        <v>10</v>
      </c>
      <c r="O64" s="49">
        <f t="shared" si="24"/>
        <v>16</v>
      </c>
      <c r="P64" s="49">
        <f t="shared" si="24"/>
        <v>13</v>
      </c>
      <c r="Q64" s="49">
        <f t="shared" si="24"/>
        <v>4</v>
      </c>
    </row>
    <row r="65" spans="1:25" ht="27.95" customHeight="1">
      <c r="A65" s="7"/>
      <c r="B65" s="12"/>
      <c r="C65" s="21" t="s">
        <v>87</v>
      </c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</row>
    <row r="66" spans="1:25" ht="27.95" customHeight="1">
      <c r="A66" s="7"/>
      <c r="B66" s="12" t="s">
        <v>76</v>
      </c>
      <c r="C66" s="65" t="s">
        <v>215</v>
      </c>
      <c r="D66" s="50">
        <v>4</v>
      </c>
      <c r="E66" s="50">
        <v>120</v>
      </c>
      <c r="F66" s="50">
        <v>60</v>
      </c>
      <c r="G66" s="50">
        <v>24</v>
      </c>
      <c r="H66" s="50">
        <v>36</v>
      </c>
      <c r="I66" s="50">
        <v>60</v>
      </c>
      <c r="J66" s="50"/>
      <c r="K66" s="50">
        <v>4</v>
      </c>
      <c r="L66" s="50"/>
      <c r="M66" s="50"/>
      <c r="N66" s="50"/>
      <c r="O66" s="50"/>
      <c r="P66" s="50"/>
      <c r="Q66" s="51"/>
      <c r="R66" s="2">
        <v>1</v>
      </c>
    </row>
    <row r="67" spans="1:25" ht="27.95" customHeight="1">
      <c r="A67" s="7"/>
      <c r="B67" s="12" t="s">
        <v>77</v>
      </c>
      <c r="C67" s="65" t="s">
        <v>216</v>
      </c>
      <c r="D67" s="50">
        <v>4</v>
      </c>
      <c r="E67" s="50">
        <v>120</v>
      </c>
      <c r="F67" s="50">
        <v>60</v>
      </c>
      <c r="G67" s="50">
        <v>24</v>
      </c>
      <c r="H67" s="50">
        <v>36</v>
      </c>
      <c r="I67" s="50">
        <v>60</v>
      </c>
      <c r="J67" s="50"/>
      <c r="K67" s="50">
        <v>4</v>
      </c>
      <c r="L67" s="50"/>
      <c r="M67" s="50"/>
      <c r="N67" s="50"/>
      <c r="O67" s="50"/>
      <c r="P67" s="50"/>
      <c r="Q67" s="51"/>
      <c r="T67" s="2">
        <v>1</v>
      </c>
    </row>
    <row r="68" spans="1:25" ht="27.95" customHeight="1">
      <c r="A68" s="7"/>
      <c r="B68" s="12" t="s">
        <v>78</v>
      </c>
      <c r="C68" s="65" t="s">
        <v>211</v>
      </c>
      <c r="D68" s="50">
        <v>4</v>
      </c>
      <c r="E68" s="50">
        <v>120</v>
      </c>
      <c r="F68" s="50">
        <v>60</v>
      </c>
      <c r="G68" s="50">
        <v>24</v>
      </c>
      <c r="H68" s="50">
        <v>36</v>
      </c>
      <c r="I68" s="50">
        <v>60</v>
      </c>
      <c r="J68" s="50"/>
      <c r="K68" s="50"/>
      <c r="L68" s="50">
        <v>4</v>
      </c>
      <c r="M68" s="50"/>
      <c r="N68" s="50"/>
      <c r="O68" s="50"/>
      <c r="P68" s="50"/>
      <c r="Q68" s="51"/>
      <c r="T68" s="2">
        <v>1</v>
      </c>
    </row>
    <row r="69" spans="1:25" ht="27.95" customHeight="1">
      <c r="A69" s="7"/>
      <c r="B69" s="12" t="s">
        <v>79</v>
      </c>
      <c r="C69" s="63" t="s">
        <v>202</v>
      </c>
      <c r="D69" s="50">
        <v>4</v>
      </c>
      <c r="E69" s="51">
        <v>120</v>
      </c>
      <c r="F69" s="52">
        <v>60</v>
      </c>
      <c r="G69" s="52">
        <v>24</v>
      </c>
      <c r="H69" s="52">
        <v>36</v>
      </c>
      <c r="I69" s="52">
        <v>60</v>
      </c>
      <c r="J69" s="53"/>
      <c r="K69" s="53"/>
      <c r="L69" s="53"/>
      <c r="M69" s="53"/>
      <c r="N69" s="53"/>
      <c r="O69" s="53"/>
      <c r="P69" s="53">
        <v>4</v>
      </c>
      <c r="Q69" s="53"/>
      <c r="V69" s="2">
        <v>1</v>
      </c>
    </row>
    <row r="70" spans="1:25" ht="27.95" customHeight="1">
      <c r="A70" s="7"/>
      <c r="B70" s="12" t="s">
        <v>80</v>
      </c>
      <c r="C70" s="63" t="s">
        <v>203</v>
      </c>
      <c r="D70" s="50">
        <v>4</v>
      </c>
      <c r="E70" s="51">
        <v>120</v>
      </c>
      <c r="F70" s="52">
        <v>60</v>
      </c>
      <c r="G70" s="52">
        <v>24</v>
      </c>
      <c r="H70" s="52">
        <v>36</v>
      </c>
      <c r="I70" s="52">
        <v>60</v>
      </c>
      <c r="J70" s="53"/>
      <c r="K70" s="53"/>
      <c r="L70" s="53"/>
      <c r="M70" s="53"/>
      <c r="N70" s="53"/>
      <c r="O70" s="53"/>
      <c r="P70" s="53">
        <v>4</v>
      </c>
      <c r="Q70" s="53"/>
      <c r="W70" s="2">
        <v>1</v>
      </c>
    </row>
    <row r="71" spans="1:25" ht="27.95" customHeight="1">
      <c r="A71" s="7"/>
      <c r="B71" s="12" t="s">
        <v>81</v>
      </c>
      <c r="C71" s="65" t="s">
        <v>204</v>
      </c>
      <c r="D71" s="50">
        <v>4</v>
      </c>
      <c r="E71" s="50">
        <v>120</v>
      </c>
      <c r="F71" s="50">
        <v>60</v>
      </c>
      <c r="G71" s="50">
        <v>24</v>
      </c>
      <c r="H71" s="50">
        <v>36</v>
      </c>
      <c r="I71" s="50">
        <v>60</v>
      </c>
      <c r="J71" s="50"/>
      <c r="K71" s="50"/>
      <c r="L71" s="50"/>
      <c r="M71" s="50"/>
      <c r="N71" s="50"/>
      <c r="O71" s="50"/>
      <c r="P71" s="50">
        <v>4</v>
      </c>
      <c r="Q71" s="51"/>
      <c r="W71" s="2">
        <v>1</v>
      </c>
    </row>
    <row r="72" spans="1:25" ht="40.5" customHeight="1">
      <c r="A72" s="7"/>
      <c r="B72" s="12" t="s">
        <v>82</v>
      </c>
      <c r="C72" s="68" t="s">
        <v>205</v>
      </c>
      <c r="D72" s="50">
        <v>4</v>
      </c>
      <c r="E72" s="50">
        <v>120</v>
      </c>
      <c r="F72" s="50">
        <v>60</v>
      </c>
      <c r="G72" s="50">
        <v>24</v>
      </c>
      <c r="H72" s="50">
        <v>36</v>
      </c>
      <c r="I72" s="50">
        <v>60</v>
      </c>
      <c r="J72" s="50"/>
      <c r="K72" s="50"/>
      <c r="L72" s="50"/>
      <c r="M72" s="50"/>
      <c r="N72" s="50"/>
      <c r="O72" s="50"/>
      <c r="P72" s="50">
        <v>4</v>
      </c>
      <c r="Q72" s="51"/>
      <c r="W72" s="2">
        <v>1</v>
      </c>
    </row>
    <row r="73" spans="1:25" ht="27.95" customHeight="1">
      <c r="A73" s="7"/>
      <c r="B73" s="12" t="s">
        <v>83</v>
      </c>
      <c r="C73" s="63" t="s">
        <v>206</v>
      </c>
      <c r="D73" s="50">
        <v>3</v>
      </c>
      <c r="E73" s="51">
        <v>90</v>
      </c>
      <c r="F73" s="52">
        <v>45</v>
      </c>
      <c r="G73" s="52">
        <v>18</v>
      </c>
      <c r="H73" s="52">
        <v>27</v>
      </c>
      <c r="I73" s="52">
        <v>45</v>
      </c>
      <c r="J73" s="53"/>
      <c r="K73" s="53"/>
      <c r="L73" s="53"/>
      <c r="M73" s="53"/>
      <c r="N73" s="53"/>
      <c r="O73" s="53"/>
      <c r="P73" s="53"/>
      <c r="Q73" s="53">
        <v>3</v>
      </c>
      <c r="X73" s="2">
        <v>1</v>
      </c>
    </row>
    <row r="74" spans="1:25" ht="27.95" customHeight="1">
      <c r="A74" s="7"/>
      <c r="B74" s="12" t="s">
        <v>84</v>
      </c>
      <c r="C74" s="65" t="s">
        <v>207</v>
      </c>
      <c r="D74" s="50">
        <v>4</v>
      </c>
      <c r="E74" s="50">
        <v>120</v>
      </c>
      <c r="F74" s="50">
        <v>60</v>
      </c>
      <c r="G74" s="50">
        <v>24</v>
      </c>
      <c r="H74" s="50">
        <v>36</v>
      </c>
      <c r="I74" s="50">
        <v>60</v>
      </c>
      <c r="J74" s="50"/>
      <c r="K74" s="50"/>
      <c r="L74" s="50"/>
      <c r="M74" s="50"/>
      <c r="N74" s="50"/>
      <c r="O74" s="50"/>
      <c r="P74" s="50"/>
      <c r="Q74" s="51">
        <v>4</v>
      </c>
      <c r="Y74" s="2">
        <v>1</v>
      </c>
    </row>
    <row r="75" spans="1:25" ht="27.95" customHeight="1">
      <c r="A75" s="7"/>
      <c r="B75" s="12"/>
      <c r="C75" s="7" t="s">
        <v>90</v>
      </c>
      <c r="D75" s="45">
        <f t="shared" ref="D75:Q75" si="25">SUM(D66:D74)</f>
        <v>35</v>
      </c>
      <c r="E75" s="45">
        <f t="shared" si="25"/>
        <v>1050</v>
      </c>
      <c r="F75" s="45">
        <f t="shared" si="25"/>
        <v>525</v>
      </c>
      <c r="G75" s="45">
        <f t="shared" si="25"/>
        <v>210</v>
      </c>
      <c r="H75" s="45">
        <f t="shared" si="25"/>
        <v>315</v>
      </c>
      <c r="I75" s="45">
        <f t="shared" si="25"/>
        <v>525</v>
      </c>
      <c r="J75" s="45">
        <f t="shared" si="25"/>
        <v>0</v>
      </c>
      <c r="K75" s="45">
        <f t="shared" si="25"/>
        <v>8</v>
      </c>
      <c r="L75" s="45">
        <f t="shared" si="25"/>
        <v>4</v>
      </c>
      <c r="M75" s="45">
        <f t="shared" si="25"/>
        <v>0</v>
      </c>
      <c r="N75" s="45">
        <f t="shared" si="25"/>
        <v>0</v>
      </c>
      <c r="O75" s="45">
        <f t="shared" si="25"/>
        <v>0</v>
      </c>
      <c r="P75" s="45">
        <f t="shared" si="25"/>
        <v>16</v>
      </c>
      <c r="Q75" s="45">
        <f t="shared" si="25"/>
        <v>7</v>
      </c>
    </row>
    <row r="76" spans="1:25" ht="27.95" customHeight="1">
      <c r="A76" s="7"/>
      <c r="B76" s="12"/>
      <c r="C76" s="7" t="s">
        <v>88</v>
      </c>
      <c r="D76" s="45">
        <f t="shared" ref="D76:Q76" si="26">D64+D75</f>
        <v>100</v>
      </c>
      <c r="E76" s="45">
        <f t="shared" si="26"/>
        <v>3000</v>
      </c>
      <c r="F76" s="45">
        <f t="shared" si="26"/>
        <v>1500</v>
      </c>
      <c r="G76" s="45">
        <f t="shared" si="26"/>
        <v>600</v>
      </c>
      <c r="H76" s="45">
        <f t="shared" si="26"/>
        <v>900</v>
      </c>
      <c r="I76" s="45">
        <f t="shared" si="26"/>
        <v>1500</v>
      </c>
      <c r="J76" s="45">
        <f t="shared" si="26"/>
        <v>12</v>
      </c>
      <c r="K76" s="45">
        <f t="shared" si="26"/>
        <v>8</v>
      </c>
      <c r="L76" s="45">
        <f t="shared" si="26"/>
        <v>9</v>
      </c>
      <c r="M76" s="45">
        <f t="shared" si="26"/>
        <v>5</v>
      </c>
      <c r="N76" s="45">
        <f t="shared" si="26"/>
        <v>10</v>
      </c>
      <c r="O76" s="45">
        <f t="shared" si="26"/>
        <v>16</v>
      </c>
      <c r="P76" s="45">
        <f t="shared" si="26"/>
        <v>29</v>
      </c>
      <c r="Q76" s="45">
        <f t="shared" si="26"/>
        <v>11</v>
      </c>
    </row>
    <row r="77" spans="1:25" s="3" customFormat="1" ht="27.95" customHeight="1">
      <c r="A77" s="7"/>
      <c r="B77" s="7"/>
      <c r="C77" s="7" t="s">
        <v>47</v>
      </c>
      <c r="D77" s="35">
        <f t="shared" ref="D77:Q77" si="27">D76+D46</f>
        <v>173</v>
      </c>
      <c r="E77" s="35">
        <f t="shared" si="27"/>
        <v>5190</v>
      </c>
      <c r="F77" s="35">
        <f t="shared" si="27"/>
        <v>2595</v>
      </c>
      <c r="G77" s="35">
        <f t="shared" si="27"/>
        <v>1038</v>
      </c>
      <c r="H77" s="35">
        <f t="shared" si="27"/>
        <v>1557</v>
      </c>
      <c r="I77" s="35">
        <f t="shared" si="27"/>
        <v>2595</v>
      </c>
      <c r="J77" s="35">
        <f t="shared" si="27"/>
        <v>16</v>
      </c>
      <c r="K77" s="35">
        <f t="shared" si="27"/>
        <v>20</v>
      </c>
      <c r="L77" s="35">
        <f t="shared" si="27"/>
        <v>25</v>
      </c>
      <c r="M77" s="35">
        <f t="shared" si="27"/>
        <v>21</v>
      </c>
      <c r="N77" s="35">
        <f t="shared" si="27"/>
        <v>30</v>
      </c>
      <c r="O77" s="35">
        <f t="shared" si="27"/>
        <v>21</v>
      </c>
      <c r="P77" s="35">
        <f t="shared" si="27"/>
        <v>29</v>
      </c>
      <c r="Q77" s="35">
        <f t="shared" si="27"/>
        <v>11</v>
      </c>
    </row>
    <row r="78" spans="1:25" s="3" customFormat="1" ht="27.95" customHeight="1">
      <c r="A78" s="7"/>
      <c r="B78" s="20" t="s">
        <v>21</v>
      </c>
      <c r="C78" s="33" t="s">
        <v>8</v>
      </c>
      <c r="D78" s="35"/>
      <c r="E78" s="35"/>
      <c r="F78" s="6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</row>
    <row r="79" spans="1:25" ht="27.95" customHeight="1">
      <c r="A79" s="7"/>
      <c r="B79" s="20"/>
      <c r="C79" s="23" t="s">
        <v>186</v>
      </c>
      <c r="D79" s="34"/>
      <c r="E79" s="35">
        <v>360</v>
      </c>
      <c r="F79" s="55"/>
      <c r="G79" s="34"/>
      <c r="H79" s="34"/>
      <c r="I79" s="34"/>
      <c r="J79" s="35">
        <v>60</v>
      </c>
      <c r="K79" s="35">
        <v>60</v>
      </c>
      <c r="L79" s="35">
        <v>60</v>
      </c>
      <c r="M79" s="35">
        <v>60</v>
      </c>
      <c r="N79" s="35">
        <v>60</v>
      </c>
      <c r="O79" s="35">
        <v>60</v>
      </c>
      <c r="P79" s="34"/>
      <c r="Q79" s="34"/>
    </row>
    <row r="80" spans="1:25" ht="20.100000000000001" customHeight="1">
      <c r="A80" s="13"/>
      <c r="B80" s="13"/>
      <c r="C80" s="78" t="s">
        <v>16</v>
      </c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</row>
    <row r="81" spans="1:37" ht="20.100000000000001" customHeight="1">
      <c r="A81" s="7"/>
      <c r="B81" s="20" t="s">
        <v>13</v>
      </c>
      <c r="C81" s="33" t="s">
        <v>17</v>
      </c>
      <c r="D81" s="82" t="s">
        <v>43</v>
      </c>
      <c r="E81" s="83"/>
      <c r="F81" s="35" t="s">
        <v>9</v>
      </c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</row>
    <row r="82" spans="1:37" s="3" customFormat="1" ht="20.100000000000001" customHeight="1">
      <c r="A82" s="7"/>
      <c r="B82" s="7" t="s">
        <v>18</v>
      </c>
      <c r="C82" s="24" t="s">
        <v>85</v>
      </c>
      <c r="D82" s="36">
        <v>4</v>
      </c>
      <c r="E82" s="36">
        <v>120</v>
      </c>
      <c r="F82" s="36">
        <v>120</v>
      </c>
      <c r="G82" s="35"/>
      <c r="H82" s="35"/>
      <c r="I82" s="10">
        <v>120</v>
      </c>
      <c r="J82" s="35"/>
      <c r="K82" s="35"/>
      <c r="L82" s="35"/>
      <c r="M82" s="35">
        <v>4</v>
      </c>
      <c r="N82" s="35"/>
      <c r="O82" s="35"/>
      <c r="P82" s="35"/>
      <c r="Q82" s="35"/>
    </row>
    <row r="83" spans="1:37" s="3" customFormat="1" ht="20.100000000000001" customHeight="1">
      <c r="A83" s="7"/>
      <c r="B83" s="7" t="s">
        <v>57</v>
      </c>
      <c r="C83" s="24" t="s">
        <v>155</v>
      </c>
      <c r="D83" s="36">
        <v>9</v>
      </c>
      <c r="E83" s="38">
        <v>270</v>
      </c>
      <c r="F83" s="38">
        <v>270</v>
      </c>
      <c r="G83" s="35"/>
      <c r="H83" s="35"/>
      <c r="I83" s="10">
        <v>270</v>
      </c>
      <c r="J83" s="35"/>
      <c r="K83" s="35"/>
      <c r="L83" s="35"/>
      <c r="M83" s="35"/>
      <c r="N83" s="35"/>
      <c r="O83" s="35">
        <v>9</v>
      </c>
      <c r="P83" s="35"/>
      <c r="Q83" s="35"/>
    </row>
    <row r="84" spans="1:37" s="3" customFormat="1" ht="20.100000000000001" customHeight="1">
      <c r="A84" s="7"/>
      <c r="B84" s="7" t="s">
        <v>58</v>
      </c>
      <c r="C84" s="24" t="s">
        <v>154</v>
      </c>
      <c r="D84" s="36">
        <v>12</v>
      </c>
      <c r="E84" s="38">
        <v>360</v>
      </c>
      <c r="F84" s="38">
        <v>360</v>
      </c>
      <c r="G84" s="35"/>
      <c r="H84" s="35"/>
      <c r="I84" s="10">
        <v>360</v>
      </c>
      <c r="J84" s="35"/>
      <c r="K84" s="35"/>
      <c r="L84" s="35"/>
      <c r="M84" s="35"/>
      <c r="N84" s="35"/>
      <c r="O84" s="35"/>
      <c r="P84" s="35"/>
      <c r="Q84" s="35">
        <v>12</v>
      </c>
    </row>
    <row r="85" spans="1:37" s="3" customFormat="1" ht="20.100000000000001" customHeight="1">
      <c r="A85" s="7"/>
      <c r="B85" s="7"/>
      <c r="C85" s="24" t="s">
        <v>44</v>
      </c>
      <c r="D85" s="35">
        <f>SUM(D82:D84)</f>
        <v>25</v>
      </c>
      <c r="E85" s="38">
        <f>SUM(E82:E84)</f>
        <v>750</v>
      </c>
      <c r="F85" s="38">
        <f>SUM(F82:F84)</f>
        <v>750</v>
      </c>
      <c r="G85" s="35"/>
      <c r="H85" s="35"/>
      <c r="I85" s="62">
        <f>SUM(I82:I84)</f>
        <v>750</v>
      </c>
      <c r="J85" s="36">
        <f t="shared" ref="J85:Q85" si="28">SUM(J82:J84)</f>
        <v>0</v>
      </c>
      <c r="K85" s="36">
        <f t="shared" si="28"/>
        <v>0</v>
      </c>
      <c r="L85" s="36">
        <f t="shared" si="28"/>
        <v>0</v>
      </c>
      <c r="M85" s="36">
        <f t="shared" si="28"/>
        <v>4</v>
      </c>
      <c r="N85" s="36">
        <f t="shared" si="28"/>
        <v>0</v>
      </c>
      <c r="O85" s="36">
        <f t="shared" si="28"/>
        <v>9</v>
      </c>
      <c r="P85" s="36">
        <f t="shared" si="28"/>
        <v>0</v>
      </c>
      <c r="Q85" s="36">
        <f t="shared" si="28"/>
        <v>12</v>
      </c>
    </row>
    <row r="86" spans="1:37" s="1" customFormat="1" ht="20.100000000000001" customHeight="1">
      <c r="A86" s="11"/>
      <c r="B86" s="20" t="s">
        <v>23</v>
      </c>
      <c r="C86" s="20" t="s">
        <v>24</v>
      </c>
      <c r="D86" s="35"/>
      <c r="E86" s="82"/>
      <c r="F86" s="83"/>
      <c r="G86" s="56"/>
      <c r="H86" s="56"/>
      <c r="I86" s="6"/>
      <c r="J86" s="6"/>
      <c r="K86" s="6"/>
      <c r="L86" s="6"/>
      <c r="M86" s="6"/>
      <c r="N86" s="6"/>
      <c r="O86" s="6"/>
      <c r="P86" s="6"/>
      <c r="Q86" s="6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</row>
    <row r="87" spans="1:37" s="1" customFormat="1" ht="20.100000000000001" customHeight="1">
      <c r="A87" s="11"/>
      <c r="B87" s="20"/>
      <c r="C87" s="29" t="s">
        <v>60</v>
      </c>
      <c r="D87" s="35">
        <v>4</v>
      </c>
      <c r="E87" s="37">
        <v>120</v>
      </c>
      <c r="F87" s="37">
        <v>120</v>
      </c>
      <c r="G87" s="56"/>
      <c r="H87" s="56"/>
      <c r="I87" s="6">
        <v>120</v>
      </c>
      <c r="J87" s="6"/>
      <c r="K87" s="6"/>
      <c r="L87" s="6"/>
      <c r="M87" s="6"/>
      <c r="N87" s="6"/>
      <c r="O87" s="6"/>
      <c r="P87" s="6"/>
      <c r="Q87" s="6">
        <v>4</v>
      </c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</row>
    <row r="88" spans="1:37" s="1" customFormat="1" ht="20.100000000000001" customHeight="1">
      <c r="A88" s="11"/>
      <c r="B88" s="20"/>
      <c r="C88" s="29" t="s">
        <v>61</v>
      </c>
      <c r="D88" s="35">
        <v>4</v>
      </c>
      <c r="E88" s="37">
        <v>120</v>
      </c>
      <c r="F88" s="37">
        <v>120</v>
      </c>
      <c r="G88" s="56"/>
      <c r="H88" s="56"/>
      <c r="I88" s="6">
        <v>120</v>
      </c>
      <c r="J88" s="6"/>
      <c r="K88" s="6"/>
      <c r="L88" s="6"/>
      <c r="M88" s="6"/>
      <c r="N88" s="6"/>
      <c r="O88" s="6"/>
      <c r="P88" s="6"/>
      <c r="Q88" s="6">
        <v>4</v>
      </c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</row>
    <row r="89" spans="1:37" s="1" customFormat="1" ht="20.100000000000001" customHeight="1">
      <c r="A89" s="7"/>
      <c r="B89" s="25"/>
      <c r="C89" s="26" t="s">
        <v>59</v>
      </c>
      <c r="D89" s="35">
        <f>SUM(D87+D88)</f>
        <v>8</v>
      </c>
      <c r="E89" s="35">
        <f t="shared" ref="E89:Q89" si="29">SUM(E87+E88)</f>
        <v>240</v>
      </c>
      <c r="F89" s="35">
        <f t="shared" ref="F89" si="30">SUM(F87+F88)</f>
        <v>240</v>
      </c>
      <c r="G89" s="35">
        <f t="shared" si="29"/>
        <v>0</v>
      </c>
      <c r="H89" s="35">
        <f t="shared" si="29"/>
        <v>0</v>
      </c>
      <c r="I89" s="35">
        <f t="shared" si="29"/>
        <v>240</v>
      </c>
      <c r="J89" s="35">
        <f t="shared" si="29"/>
        <v>0</v>
      </c>
      <c r="K89" s="35">
        <f t="shared" si="29"/>
        <v>0</v>
      </c>
      <c r="L89" s="35">
        <f t="shared" si="29"/>
        <v>0</v>
      </c>
      <c r="M89" s="35">
        <f t="shared" si="29"/>
        <v>0</v>
      </c>
      <c r="N89" s="35">
        <f t="shared" si="29"/>
        <v>0</v>
      </c>
      <c r="O89" s="35">
        <f t="shared" si="29"/>
        <v>0</v>
      </c>
      <c r="P89" s="35">
        <f t="shared" si="29"/>
        <v>0</v>
      </c>
      <c r="Q89" s="35">
        <f t="shared" si="29"/>
        <v>8</v>
      </c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</row>
    <row r="90" spans="1:37" s="1" customFormat="1" ht="20.100000000000001" customHeight="1">
      <c r="A90" s="13"/>
      <c r="B90" s="13"/>
      <c r="C90" s="13" t="s">
        <v>20</v>
      </c>
      <c r="D90" s="34"/>
      <c r="E90" s="34"/>
      <c r="F90" s="34"/>
      <c r="G90" s="34"/>
      <c r="H90" s="34"/>
      <c r="I90" s="34"/>
      <c r="J90" s="34">
        <f t="shared" ref="J90:Q90" si="31">SUM(J21+J30+J77+J85+J89)</f>
        <v>30</v>
      </c>
      <c r="K90" s="57">
        <f t="shared" si="31"/>
        <v>30</v>
      </c>
      <c r="L90" s="34">
        <f t="shared" si="31"/>
        <v>29</v>
      </c>
      <c r="M90" s="34">
        <f t="shared" si="31"/>
        <v>31</v>
      </c>
      <c r="N90" s="34">
        <f t="shared" si="31"/>
        <v>30</v>
      </c>
      <c r="O90" s="34">
        <f t="shared" si="31"/>
        <v>30</v>
      </c>
      <c r="P90" s="34">
        <f t="shared" si="31"/>
        <v>29</v>
      </c>
      <c r="Q90" s="34">
        <f t="shared" si="31"/>
        <v>31</v>
      </c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</row>
    <row r="91" spans="1:37" s="1" customFormat="1" ht="20.100000000000001" customHeight="1">
      <c r="A91" s="13"/>
      <c r="B91" s="13"/>
      <c r="C91" s="13" t="s">
        <v>22</v>
      </c>
      <c r="D91" s="34"/>
      <c r="E91" s="34"/>
      <c r="F91" s="34"/>
      <c r="G91" s="34"/>
      <c r="H91" s="34"/>
      <c r="I91" s="34"/>
      <c r="J91" s="34">
        <v>9</v>
      </c>
      <c r="K91" s="34">
        <v>9</v>
      </c>
      <c r="L91" s="34">
        <v>8</v>
      </c>
      <c r="M91" s="34">
        <v>8</v>
      </c>
      <c r="N91" s="34">
        <v>8</v>
      </c>
      <c r="O91" s="34">
        <v>5</v>
      </c>
      <c r="P91" s="34">
        <v>7</v>
      </c>
      <c r="Q91" s="34">
        <v>3</v>
      </c>
      <c r="R91" s="2">
        <f t="shared" ref="R91:Y91" si="32">SUM(R10:R89)</f>
        <v>11</v>
      </c>
      <c r="S91" s="2">
        <f t="shared" si="32"/>
        <v>9</v>
      </c>
      <c r="T91" s="2">
        <f t="shared" si="32"/>
        <v>7</v>
      </c>
      <c r="U91" s="2">
        <f t="shared" si="32"/>
        <v>6</v>
      </c>
      <c r="V91" s="2">
        <f t="shared" si="32"/>
        <v>7</v>
      </c>
      <c r="W91" s="2">
        <f t="shared" si="32"/>
        <v>6</v>
      </c>
      <c r="X91" s="2">
        <f t="shared" si="32"/>
        <v>6</v>
      </c>
      <c r="Y91" s="2">
        <f t="shared" si="32"/>
        <v>3</v>
      </c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</row>
    <row r="92" spans="1:37" s="1" customFormat="1" ht="20.100000000000001" customHeight="1">
      <c r="A92" s="13"/>
      <c r="B92" s="13"/>
      <c r="C92" s="29" t="s">
        <v>62</v>
      </c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>
        <v>1</v>
      </c>
      <c r="P92" s="34">
        <v>1</v>
      </c>
      <c r="Q92" s="34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</row>
    <row r="93" spans="1:37" s="1" customFormat="1" ht="20.100000000000001" customHeight="1">
      <c r="A93" s="13"/>
      <c r="B93" s="13"/>
      <c r="C93" s="13" t="s">
        <v>50</v>
      </c>
      <c r="D93" s="34"/>
      <c r="E93" s="34"/>
      <c r="F93" s="34"/>
      <c r="G93" s="34"/>
      <c r="H93" s="34"/>
      <c r="I93" s="34"/>
      <c r="J93" s="34"/>
      <c r="K93" s="34"/>
      <c r="L93" s="34"/>
      <c r="M93" s="34">
        <v>1</v>
      </c>
      <c r="N93" s="34"/>
      <c r="O93" s="34">
        <v>1</v>
      </c>
      <c r="P93" s="34"/>
      <c r="Q93" s="34">
        <v>1</v>
      </c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</row>
    <row r="94" spans="1:37" ht="20.100000000000001" customHeight="1">
      <c r="A94" s="13"/>
      <c r="B94" s="13"/>
      <c r="C94" s="13" t="s">
        <v>19</v>
      </c>
      <c r="D94" s="34">
        <f t="shared" ref="D94:Q94" si="33">D21+D30+D77+D85+D89</f>
        <v>240</v>
      </c>
      <c r="E94" s="34">
        <f t="shared" si="33"/>
        <v>7200</v>
      </c>
      <c r="F94" s="34">
        <f t="shared" si="33"/>
        <v>4095</v>
      </c>
      <c r="G94" s="34">
        <f t="shared" si="33"/>
        <v>1218</v>
      </c>
      <c r="H94" s="34">
        <f t="shared" si="33"/>
        <v>1887</v>
      </c>
      <c r="I94" s="34">
        <f t="shared" si="33"/>
        <v>4095</v>
      </c>
      <c r="J94" s="34">
        <f t="shared" si="33"/>
        <v>30</v>
      </c>
      <c r="K94" s="34">
        <f t="shared" si="33"/>
        <v>30</v>
      </c>
      <c r="L94" s="34">
        <f t="shared" si="33"/>
        <v>29</v>
      </c>
      <c r="M94" s="34">
        <f t="shared" si="33"/>
        <v>31</v>
      </c>
      <c r="N94" s="34">
        <f t="shared" si="33"/>
        <v>30</v>
      </c>
      <c r="O94" s="34">
        <f t="shared" si="33"/>
        <v>30</v>
      </c>
      <c r="P94" s="34">
        <f t="shared" si="33"/>
        <v>29</v>
      </c>
      <c r="Q94" s="34">
        <f t="shared" si="33"/>
        <v>31</v>
      </c>
    </row>
    <row r="96" spans="1:37" ht="39" customHeight="1">
      <c r="C96" s="75" t="s">
        <v>175</v>
      </c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</row>
    <row r="97" spans="2:28" ht="20.100000000000001" customHeight="1">
      <c r="B97" s="13"/>
      <c r="C97" s="13" t="s">
        <v>159</v>
      </c>
      <c r="D97" s="70" t="s">
        <v>48</v>
      </c>
      <c r="E97" s="71"/>
      <c r="F97" s="78" t="s">
        <v>49</v>
      </c>
      <c r="G97" s="78"/>
      <c r="H97" s="2"/>
      <c r="I97" s="78" t="s">
        <v>158</v>
      </c>
      <c r="J97" s="78"/>
      <c r="K97" s="78"/>
      <c r="L97" s="78"/>
      <c r="M97" s="78"/>
      <c r="N97" s="78" t="s">
        <v>48</v>
      </c>
      <c r="O97" s="78"/>
      <c r="P97" s="78"/>
      <c r="Q97" s="27" t="s">
        <v>49</v>
      </c>
      <c r="R97" s="27"/>
      <c r="S97" s="27"/>
      <c r="T97" s="27"/>
      <c r="U97" s="27"/>
      <c r="V97" s="27"/>
      <c r="W97" s="27"/>
      <c r="X97" s="78" t="s">
        <v>49</v>
      </c>
      <c r="Y97" s="78"/>
    </row>
    <row r="98" spans="2:28" ht="42" customHeight="1">
      <c r="B98" s="13">
        <v>1</v>
      </c>
      <c r="C98" s="60" t="s">
        <v>161</v>
      </c>
      <c r="D98" s="70" t="s">
        <v>160</v>
      </c>
      <c r="E98" s="71"/>
      <c r="F98" s="78"/>
      <c r="G98" s="78"/>
      <c r="H98" s="2"/>
      <c r="I98" s="77" t="s">
        <v>182</v>
      </c>
      <c r="J98" s="77"/>
      <c r="K98" s="77"/>
      <c r="L98" s="77"/>
      <c r="M98" s="77"/>
      <c r="N98" s="78" t="s">
        <v>139</v>
      </c>
      <c r="O98" s="78"/>
      <c r="P98" s="78"/>
      <c r="Q98" s="27"/>
      <c r="R98" s="27"/>
      <c r="S98" s="27"/>
      <c r="T98" s="27"/>
      <c r="U98" s="27"/>
      <c r="V98" s="27"/>
      <c r="W98" s="27"/>
      <c r="X98" s="78"/>
      <c r="Y98" s="78"/>
    </row>
    <row r="99" spans="2:28" ht="40.5" customHeight="1">
      <c r="B99" s="13">
        <v>2</v>
      </c>
      <c r="C99" s="60" t="s">
        <v>162</v>
      </c>
      <c r="D99" s="70" t="s">
        <v>163</v>
      </c>
      <c r="E99" s="71"/>
      <c r="F99" s="78"/>
      <c r="G99" s="78"/>
      <c r="H99" s="2"/>
      <c r="I99" s="77" t="s">
        <v>183</v>
      </c>
      <c r="J99" s="77"/>
      <c r="K99" s="77"/>
      <c r="L99" s="77"/>
      <c r="M99" s="77"/>
      <c r="N99" s="78" t="s">
        <v>107</v>
      </c>
      <c r="O99" s="78"/>
      <c r="P99" s="78"/>
      <c r="Q99" s="27"/>
      <c r="R99" s="27"/>
      <c r="S99" s="27"/>
      <c r="T99" s="27"/>
      <c r="U99" s="27"/>
      <c r="V99" s="27"/>
      <c r="W99" s="27"/>
      <c r="X99" s="78"/>
      <c r="Y99" s="78"/>
    </row>
    <row r="100" spans="2:28" ht="24.95" customHeight="1">
      <c r="B100" s="13">
        <v>3</v>
      </c>
      <c r="C100" s="13" t="s">
        <v>166</v>
      </c>
      <c r="D100" s="70" t="s">
        <v>164</v>
      </c>
      <c r="E100" s="71"/>
      <c r="F100" s="78"/>
      <c r="G100" s="78"/>
      <c r="H100" s="2"/>
      <c r="I100" s="72" t="s">
        <v>113</v>
      </c>
      <c r="J100" s="73"/>
      <c r="K100" s="73"/>
      <c r="L100" s="73"/>
      <c r="M100" s="74"/>
      <c r="N100" s="72" t="s">
        <v>106</v>
      </c>
      <c r="O100" s="73"/>
      <c r="P100" s="74"/>
      <c r="Q100" s="7"/>
      <c r="R100" s="7"/>
      <c r="S100" s="7"/>
      <c r="T100" s="7"/>
      <c r="U100" s="7"/>
      <c r="V100" s="7"/>
      <c r="W100" s="7"/>
      <c r="X100" s="78"/>
      <c r="Y100" s="78"/>
    </row>
    <row r="101" spans="2:28">
      <c r="B101" s="13">
        <v>4</v>
      </c>
      <c r="C101" s="13" t="s">
        <v>165</v>
      </c>
      <c r="D101" s="70" t="s">
        <v>167</v>
      </c>
      <c r="E101" s="71"/>
      <c r="F101" s="78"/>
      <c r="G101" s="78"/>
      <c r="H101" s="2"/>
      <c r="I101" s="72" t="s">
        <v>114</v>
      </c>
      <c r="J101" s="73"/>
      <c r="K101" s="73"/>
      <c r="L101" s="73"/>
      <c r="M101" s="74"/>
      <c r="N101" s="72" t="s">
        <v>108</v>
      </c>
      <c r="O101" s="73"/>
      <c r="P101" s="74"/>
      <c r="Q101" s="7"/>
      <c r="R101" s="7"/>
      <c r="S101" s="7"/>
      <c r="T101" s="7"/>
      <c r="U101" s="7"/>
      <c r="V101" s="7"/>
      <c r="W101" s="7"/>
      <c r="X101" s="78"/>
      <c r="Y101" s="78"/>
    </row>
    <row r="102" spans="2:28" ht="46.5" customHeight="1">
      <c r="B102" s="13">
        <v>5</v>
      </c>
      <c r="C102" s="60" t="s">
        <v>168</v>
      </c>
      <c r="D102" s="70" t="s">
        <v>169</v>
      </c>
      <c r="E102" s="71"/>
      <c r="F102" s="78"/>
      <c r="G102" s="78"/>
      <c r="H102" s="2"/>
      <c r="I102" s="72" t="s">
        <v>115</v>
      </c>
      <c r="J102" s="73"/>
      <c r="K102" s="73"/>
      <c r="L102" s="73"/>
      <c r="M102" s="74"/>
      <c r="N102" s="72" t="s">
        <v>109</v>
      </c>
      <c r="O102" s="73"/>
      <c r="P102" s="74"/>
      <c r="Q102" s="7"/>
      <c r="R102" s="7"/>
      <c r="S102" s="7"/>
      <c r="T102" s="7"/>
      <c r="U102" s="7"/>
      <c r="V102" s="7"/>
      <c r="W102" s="7"/>
      <c r="X102" s="78"/>
      <c r="Y102" s="78"/>
    </row>
    <row r="103" spans="2:28" ht="20.100000000000001" customHeight="1">
      <c r="B103" s="13">
        <v>6</v>
      </c>
      <c r="C103" s="13" t="s">
        <v>171</v>
      </c>
      <c r="D103" s="70" t="s">
        <v>170</v>
      </c>
      <c r="E103" s="71"/>
      <c r="F103" s="78"/>
      <c r="G103" s="78"/>
      <c r="H103" s="2"/>
      <c r="I103" s="84" t="s">
        <v>174</v>
      </c>
      <c r="J103" s="85"/>
      <c r="K103" s="85"/>
      <c r="L103" s="85"/>
      <c r="M103" s="88"/>
      <c r="N103" s="72" t="s">
        <v>110</v>
      </c>
      <c r="O103" s="73"/>
      <c r="P103" s="74"/>
      <c r="Q103" s="7"/>
      <c r="R103" s="7"/>
      <c r="S103" s="7"/>
      <c r="T103" s="7"/>
      <c r="U103" s="7"/>
      <c r="V103" s="7"/>
      <c r="W103" s="7"/>
      <c r="X103" s="78"/>
      <c r="Y103" s="78"/>
    </row>
    <row r="104" spans="2:28" ht="39" customHeight="1">
      <c r="B104" s="13">
        <v>7</v>
      </c>
      <c r="C104" s="13" t="s">
        <v>172</v>
      </c>
      <c r="D104" s="70" t="s">
        <v>173</v>
      </c>
      <c r="E104" s="71"/>
      <c r="F104" s="78"/>
      <c r="G104" s="78"/>
      <c r="H104" s="2"/>
      <c r="I104" s="72" t="s">
        <v>116</v>
      </c>
      <c r="J104" s="73"/>
      <c r="K104" s="73"/>
      <c r="L104" s="73"/>
      <c r="M104" s="74"/>
      <c r="N104" s="72" t="s">
        <v>112</v>
      </c>
      <c r="O104" s="73"/>
      <c r="P104" s="74"/>
      <c r="Q104" s="7"/>
      <c r="R104" s="7"/>
      <c r="S104" s="7"/>
      <c r="T104" s="7"/>
      <c r="U104" s="7"/>
      <c r="V104" s="7"/>
      <c r="W104" s="7"/>
      <c r="X104" s="78"/>
      <c r="Y104" s="78"/>
      <c r="AB104" s="2" t="s">
        <v>185</v>
      </c>
    </row>
    <row r="105" spans="2:28" ht="20.100000000000001" customHeight="1">
      <c r="D105" s="2"/>
      <c r="E105" s="2"/>
      <c r="F105" s="2"/>
      <c r="G105" s="2"/>
      <c r="H105" s="2"/>
      <c r="I105" s="79" t="s">
        <v>117</v>
      </c>
      <c r="J105" s="79"/>
      <c r="K105" s="79"/>
      <c r="L105" s="79"/>
      <c r="M105" s="79"/>
      <c r="N105" s="79" t="s">
        <v>111</v>
      </c>
      <c r="O105" s="79"/>
      <c r="P105" s="79"/>
      <c r="Q105" s="7"/>
      <c r="R105" s="7"/>
      <c r="S105" s="7"/>
      <c r="T105" s="7"/>
      <c r="U105" s="7"/>
      <c r="V105" s="7"/>
      <c r="W105" s="7"/>
      <c r="X105" s="78"/>
      <c r="Y105" s="78"/>
    </row>
    <row r="106" spans="2:28" ht="20.100000000000001" customHeight="1">
      <c r="D106" s="2"/>
      <c r="E106" s="2"/>
      <c r="F106" s="2"/>
      <c r="G106" s="2"/>
      <c r="H106" s="2"/>
      <c r="I106" s="72" t="s">
        <v>184</v>
      </c>
      <c r="J106" s="73"/>
      <c r="K106" s="73"/>
      <c r="L106" s="73"/>
      <c r="M106" s="73"/>
      <c r="N106" s="73"/>
      <c r="O106" s="73"/>
      <c r="P106" s="74"/>
      <c r="Q106" s="7"/>
      <c r="R106" s="7"/>
      <c r="S106" s="7"/>
      <c r="T106" s="7"/>
      <c r="U106" s="7"/>
      <c r="V106" s="7"/>
      <c r="W106" s="7"/>
      <c r="X106" s="61"/>
      <c r="Y106" s="61"/>
    </row>
    <row r="107" spans="2:28" ht="20.100000000000001" customHeight="1">
      <c r="D107" s="2"/>
      <c r="E107" s="2"/>
      <c r="F107" s="2"/>
      <c r="G107" s="2"/>
      <c r="H107" s="2"/>
      <c r="I107" s="77" t="s">
        <v>179</v>
      </c>
      <c r="J107" s="77"/>
      <c r="K107" s="77"/>
      <c r="L107" s="77"/>
      <c r="M107" s="77"/>
      <c r="N107" s="78" t="s">
        <v>181</v>
      </c>
      <c r="O107" s="78"/>
      <c r="P107" s="78"/>
      <c r="Q107" s="7"/>
      <c r="R107" s="7"/>
      <c r="S107" s="7"/>
      <c r="T107" s="7"/>
      <c r="U107" s="7"/>
      <c r="V107" s="7"/>
      <c r="W107" s="7"/>
      <c r="X107" s="78"/>
      <c r="Y107" s="78"/>
    </row>
    <row r="108" spans="2:28" ht="20.100000000000001" customHeight="1">
      <c r="F108" s="58"/>
      <c r="I108" s="77" t="s">
        <v>180</v>
      </c>
      <c r="J108" s="77"/>
      <c r="K108" s="77"/>
      <c r="L108" s="77"/>
      <c r="M108" s="77"/>
      <c r="N108" s="78" t="s">
        <v>177</v>
      </c>
      <c r="O108" s="78"/>
      <c r="P108" s="78"/>
      <c r="Q108" s="27"/>
      <c r="R108" s="27"/>
      <c r="S108" s="27"/>
      <c r="T108" s="27"/>
      <c r="U108" s="27"/>
      <c r="V108" s="27"/>
      <c r="W108" s="27"/>
      <c r="X108" s="78"/>
      <c r="Y108" s="78"/>
    </row>
    <row r="109" spans="2:28" ht="20.100000000000001" customHeight="1">
      <c r="F109" s="58"/>
      <c r="I109" s="77" t="s">
        <v>178</v>
      </c>
      <c r="J109" s="77"/>
      <c r="K109" s="77"/>
      <c r="L109" s="77"/>
      <c r="M109" s="77"/>
      <c r="N109" s="78" t="s">
        <v>176</v>
      </c>
      <c r="O109" s="78"/>
      <c r="P109" s="78"/>
      <c r="Q109" s="27"/>
      <c r="R109" s="27"/>
      <c r="S109" s="27"/>
      <c r="T109" s="27"/>
      <c r="U109" s="27"/>
      <c r="V109" s="27"/>
      <c r="W109" s="27"/>
      <c r="X109" s="78"/>
      <c r="Y109" s="78"/>
    </row>
    <row r="110" spans="2:28" ht="20.100000000000001" customHeight="1">
      <c r="D110" s="2"/>
      <c r="E110" s="2"/>
      <c r="F110" s="58"/>
      <c r="Q110" s="27"/>
      <c r="R110" s="27"/>
      <c r="S110" s="27"/>
      <c r="T110" s="27"/>
      <c r="U110" s="27"/>
      <c r="V110" s="27"/>
      <c r="W110" s="27"/>
      <c r="X110" s="78"/>
      <c r="Y110" s="78"/>
    </row>
    <row r="111" spans="2:28">
      <c r="D111" s="2"/>
      <c r="E111" s="2"/>
      <c r="F111" s="2"/>
    </row>
    <row r="112" spans="2:28">
      <c r="D112" s="2"/>
      <c r="E112" s="2"/>
      <c r="F112" s="2"/>
    </row>
    <row r="113" spans="4:6">
      <c r="D113" s="2"/>
      <c r="E113" s="2"/>
      <c r="F113" s="2"/>
    </row>
    <row r="114" spans="4:6">
      <c r="D114" s="2"/>
      <c r="E114" s="2"/>
      <c r="F114" s="2"/>
    </row>
    <row r="115" spans="4:6">
      <c r="D115" s="2"/>
      <c r="E115" s="2"/>
      <c r="F115" s="2"/>
    </row>
    <row r="116" spans="4:6">
      <c r="D116" s="2"/>
      <c r="E116" s="2"/>
      <c r="F116" s="2"/>
    </row>
    <row r="117" spans="4:6">
      <c r="D117" s="2"/>
      <c r="E117" s="2"/>
      <c r="F117" s="2"/>
    </row>
  </sheetData>
  <mergeCells count="84">
    <mergeCell ref="X108:Y108"/>
    <mergeCell ref="X109:Y109"/>
    <mergeCell ref="X110:Y110"/>
    <mergeCell ref="N97:P97"/>
    <mergeCell ref="N98:P98"/>
    <mergeCell ref="N99:P99"/>
    <mergeCell ref="N100:P100"/>
    <mergeCell ref="N101:P101"/>
    <mergeCell ref="N102:P102"/>
    <mergeCell ref="N103:P103"/>
    <mergeCell ref="N104:P104"/>
    <mergeCell ref="N105:P105"/>
    <mergeCell ref="N107:P107"/>
    <mergeCell ref="N108:P108"/>
    <mergeCell ref="N109:P109"/>
    <mergeCell ref="X102:Y102"/>
    <mergeCell ref="X103:Y103"/>
    <mergeCell ref="X104:Y104"/>
    <mergeCell ref="X105:Y105"/>
    <mergeCell ref="X107:Y107"/>
    <mergeCell ref="X97:Y97"/>
    <mergeCell ref="X98:Y98"/>
    <mergeCell ref="X99:Y99"/>
    <mergeCell ref="X100:Y100"/>
    <mergeCell ref="X101:Y101"/>
    <mergeCell ref="I107:M107"/>
    <mergeCell ref="I108:M108"/>
    <mergeCell ref="I105:M105"/>
    <mergeCell ref="F101:G101"/>
    <mergeCell ref="F102:G102"/>
    <mergeCell ref="F103:G103"/>
    <mergeCell ref="F104:G104"/>
    <mergeCell ref="I101:M101"/>
    <mergeCell ref="I102:M102"/>
    <mergeCell ref="I103:M103"/>
    <mergeCell ref="I104:M104"/>
    <mergeCell ref="I106:P106"/>
    <mergeCell ref="I109:M109"/>
    <mergeCell ref="D104:E104"/>
    <mergeCell ref="C9:Q9"/>
    <mergeCell ref="A2:A7"/>
    <mergeCell ref="B2:B7"/>
    <mergeCell ref="F5:H5"/>
    <mergeCell ref="O6:O7"/>
    <mergeCell ref="K6:K7"/>
    <mergeCell ref="H6:H7"/>
    <mergeCell ref="I5:I7"/>
    <mergeCell ref="C2:C7"/>
    <mergeCell ref="F6:F7"/>
    <mergeCell ref="J2:Q3"/>
    <mergeCell ref="M6:M7"/>
    <mergeCell ref="J6:J7"/>
    <mergeCell ref="L6:L7"/>
    <mergeCell ref="D2:I3"/>
    <mergeCell ref="D5:E6"/>
    <mergeCell ref="J4:K4"/>
    <mergeCell ref="L4:M4"/>
    <mergeCell ref="N4:O4"/>
    <mergeCell ref="P4:Q4"/>
    <mergeCell ref="G6:G7"/>
    <mergeCell ref="N6:N7"/>
    <mergeCell ref="E86:F86"/>
    <mergeCell ref="D81:E81"/>
    <mergeCell ref="C80:Q80"/>
    <mergeCell ref="C22:Q22"/>
    <mergeCell ref="C31:Q31"/>
    <mergeCell ref="Q6:Q7"/>
    <mergeCell ref="P6:P7"/>
    <mergeCell ref="D101:E101"/>
    <mergeCell ref="D102:E102"/>
    <mergeCell ref="D103:E103"/>
    <mergeCell ref="I100:M100"/>
    <mergeCell ref="C96:Q96"/>
    <mergeCell ref="D97:E97"/>
    <mergeCell ref="D98:E98"/>
    <mergeCell ref="D99:E99"/>
    <mergeCell ref="D100:E100"/>
    <mergeCell ref="I98:M98"/>
    <mergeCell ref="I99:M99"/>
    <mergeCell ref="I97:M97"/>
    <mergeCell ref="F97:G97"/>
    <mergeCell ref="F98:G98"/>
    <mergeCell ref="F99:G99"/>
    <mergeCell ref="F100:G100"/>
  </mergeCells>
  <phoneticPr fontId="0" type="noConversion"/>
  <pageMargins left="0.47244094488188981" right="0.19685039370078741" top="0.78740157480314965" bottom="0.55118110236220474" header="0.15748031496062992" footer="0.11811023622047245"/>
  <pageSetup paperSize="9" scale="65" orientation="landscape" r:id="rId1"/>
  <headerFooter alignWithMargins="0"/>
  <rowBreaks count="1" manualBreakCount="1">
    <brk id="79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Уч план</vt:lpstr>
      <vt:lpstr>'Уч план'!Область_печати</vt:lpstr>
    </vt:vector>
  </TitlesOfParts>
  <Company>ОшГУ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Учебный план_Прикладная информатика</dc:title>
  <dc:creator>Satgareev Marat</dc:creator>
  <cp:lastModifiedBy>User</cp:lastModifiedBy>
  <cp:lastPrinted>2023-02-03T05:09:33Z</cp:lastPrinted>
  <dcterms:created xsi:type="dcterms:W3CDTF">2004-05-28T06:33:29Z</dcterms:created>
  <dcterms:modified xsi:type="dcterms:W3CDTF">2026-01-22T05:51:37Z</dcterms:modified>
</cp:coreProperties>
</file>