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760" activeTab="2"/>
  </bookViews>
  <sheets>
    <sheet name="Тит лист" sheetId="1" r:id="rId1"/>
    <sheet name="УП" sheetId="2" r:id="rId2"/>
    <sheet name="Каталог С" sheetId="3" r:id="rId3"/>
    <sheet name="Каталог В" sheetId="4" r:id="rId4"/>
  </sheets>
  <definedNames>
    <definedName name="_xlnm.Print_Area" localSheetId="0">'Тит лист'!$A$1:$CY$19</definedName>
    <definedName name="_xlnm.Print_Area" localSheetId="1">УП!$B$1:$R$76</definedName>
  </definedNames>
  <calcPr calcId="12451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2" i="2"/>
  <c r="M62"/>
  <c r="N62"/>
  <c r="O62"/>
  <c r="P62"/>
  <c r="Q62"/>
  <c r="R62"/>
  <c r="L56"/>
  <c r="M56"/>
  <c r="N56"/>
  <c r="N57" s="1"/>
  <c r="N67" s="1"/>
  <c r="O56"/>
  <c r="O57" s="1"/>
  <c r="O67" s="1"/>
  <c r="P56"/>
  <c r="P57" s="1"/>
  <c r="P67" s="1"/>
  <c r="Q56"/>
  <c r="Q57" s="1"/>
  <c r="Q67" s="1"/>
  <c r="R56"/>
  <c r="R57" s="1"/>
  <c r="R67" s="1"/>
  <c r="F56" l="1"/>
  <c r="G56"/>
  <c r="K56"/>
  <c r="E56"/>
  <c r="H54"/>
  <c r="J54" s="1"/>
  <c r="I54"/>
  <c r="K22"/>
  <c r="L22"/>
  <c r="M22"/>
  <c r="M57" s="1"/>
  <c r="M67" s="1"/>
  <c r="N22"/>
  <c r="O22"/>
  <c r="P22"/>
  <c r="Q22"/>
  <c r="R22"/>
  <c r="G22"/>
  <c r="E22"/>
  <c r="F22"/>
  <c r="I17"/>
  <c r="H17"/>
  <c r="J17" s="1"/>
  <c r="H18"/>
  <c r="J18" s="1"/>
  <c r="H19"/>
  <c r="J19" s="1"/>
  <c r="H20"/>
  <c r="J20" s="1"/>
  <c r="H21"/>
  <c r="I21" s="1"/>
  <c r="I20" l="1"/>
  <c r="I18"/>
  <c r="I19"/>
  <c r="J21"/>
  <c r="H48"/>
  <c r="H49"/>
  <c r="J49" s="1"/>
  <c r="H50"/>
  <c r="J50" s="1"/>
  <c r="H51"/>
  <c r="H52"/>
  <c r="J52" s="1"/>
  <c r="H53"/>
  <c r="I53" s="1"/>
  <c r="H55"/>
  <c r="J55" s="1"/>
  <c r="J51" l="1"/>
  <c r="I50"/>
  <c r="I51"/>
  <c r="I52"/>
  <c r="I55"/>
  <c r="J53"/>
  <c r="I49"/>
  <c r="I48"/>
  <c r="J48"/>
  <c r="K66" l="1"/>
  <c r="K62"/>
  <c r="H45"/>
  <c r="J45" s="1"/>
  <c r="H46"/>
  <c r="E62"/>
  <c r="F57"/>
  <c r="F12"/>
  <c r="J46" l="1"/>
  <c r="F67"/>
  <c r="G57"/>
  <c r="I45"/>
  <c r="I46"/>
  <c r="H15" l="1"/>
  <c r="H22" s="1"/>
  <c r="H16"/>
  <c r="J16" s="1"/>
  <c r="L66"/>
  <c r="M66"/>
  <c r="N66"/>
  <c r="O66"/>
  <c r="P66"/>
  <c r="Q66"/>
  <c r="R66"/>
  <c r="H47"/>
  <c r="J47" s="1"/>
  <c r="H44"/>
  <c r="I44" s="1"/>
  <c r="H40"/>
  <c r="J40" s="1"/>
  <c r="H41"/>
  <c r="I41" s="1"/>
  <c r="H42"/>
  <c r="J42" s="1"/>
  <c r="H43"/>
  <c r="I43" s="1"/>
  <c r="H39"/>
  <c r="I39" s="1"/>
  <c r="H34"/>
  <c r="I34" s="1"/>
  <c r="H35"/>
  <c r="I35" s="1"/>
  <c r="H36"/>
  <c r="H37"/>
  <c r="H38"/>
  <c r="I38" s="1"/>
  <c r="H7"/>
  <c r="I7" s="1"/>
  <c r="H8"/>
  <c r="J8" s="1"/>
  <c r="H9"/>
  <c r="I9" s="1"/>
  <c r="H10"/>
  <c r="I10" s="1"/>
  <c r="H11"/>
  <c r="I11" s="1"/>
  <c r="H6"/>
  <c r="J6" s="1"/>
  <c r="E12"/>
  <c r="G12"/>
  <c r="E66"/>
  <c r="I37" l="1"/>
  <c r="H56"/>
  <c r="J36"/>
  <c r="I15"/>
  <c r="I22" s="1"/>
  <c r="G67"/>
  <c r="J15"/>
  <c r="J22" s="1"/>
  <c r="I16"/>
  <c r="I47"/>
  <c r="J44"/>
  <c r="I40"/>
  <c r="J7"/>
  <c r="I36"/>
  <c r="I42"/>
  <c r="I8"/>
  <c r="I12" s="1"/>
  <c r="J11"/>
  <c r="J39"/>
  <c r="J35"/>
  <c r="J38"/>
  <c r="J41"/>
  <c r="J9"/>
  <c r="J37"/>
  <c r="J34"/>
  <c r="J43"/>
  <c r="J10"/>
  <c r="J56" l="1"/>
  <c r="I56"/>
  <c r="J12"/>
  <c r="H62" l="1"/>
  <c r="R12"/>
  <c r="Q12"/>
  <c r="P12"/>
  <c r="O12"/>
  <c r="N12"/>
  <c r="M12"/>
  <c r="L12"/>
  <c r="L57" s="1"/>
  <c r="L67" s="1"/>
  <c r="K12"/>
  <c r="K57" s="1"/>
  <c r="K67" s="1"/>
  <c r="H12"/>
  <c r="H29"/>
  <c r="I29" s="1"/>
  <c r="H26"/>
  <c r="J26" s="1"/>
  <c r="H28"/>
  <c r="J28" s="1"/>
  <c r="H24"/>
  <c r="J24" s="1"/>
  <c r="H31"/>
  <c r="I31" s="1"/>
  <c r="H30"/>
  <c r="J30" s="1"/>
  <c r="H27"/>
  <c r="J27" s="1"/>
  <c r="H33"/>
  <c r="I33" s="1"/>
  <c r="H25"/>
  <c r="I25" s="1"/>
  <c r="H32"/>
  <c r="I32" s="1"/>
  <c r="E57"/>
  <c r="E67" s="1"/>
  <c r="H67" l="1"/>
  <c r="H66"/>
  <c r="J31"/>
  <c r="H57"/>
  <c r="J33"/>
  <c r="J29"/>
  <c r="J25"/>
  <c r="I27"/>
  <c r="I30"/>
  <c r="I24"/>
  <c r="J32"/>
  <c r="I28"/>
  <c r="I26"/>
  <c r="I57" l="1"/>
  <c r="J57"/>
</calcChain>
</file>

<file path=xl/sharedStrings.xml><?xml version="1.0" encoding="utf-8"?>
<sst xmlns="http://schemas.openxmlformats.org/spreadsheetml/2006/main" count="185" uniqueCount="180">
  <si>
    <t>Ош мамлекеттик университети/ Ошский государственный университет/ Osh State University</t>
  </si>
  <si>
    <t xml:space="preserve">    </t>
  </si>
  <si>
    <t>Бекитем /Утверждаю /Соnfirm_________________</t>
  </si>
  <si>
    <t>Макулдашылды/Согласовано/Agreed _____________________</t>
  </si>
  <si>
    <t>Musikal art of the stade"</t>
  </si>
  <si>
    <t>№</t>
  </si>
  <si>
    <t>A</t>
  </si>
  <si>
    <t>B</t>
  </si>
  <si>
    <t>C</t>
  </si>
  <si>
    <t>1-блок</t>
  </si>
  <si>
    <t>Кыргыз тили/ Кыргызский язык /Kyrgyz language</t>
  </si>
  <si>
    <t>Орус тили / Русский язык /Russian language</t>
  </si>
  <si>
    <t>Дене тарбия/Физическое воспитание/Physical education/ (240 саат)</t>
  </si>
  <si>
    <t>2-блок</t>
  </si>
  <si>
    <t>3-блок</t>
  </si>
  <si>
    <t>Окуу практикасы / Учебная практика / Training practice</t>
  </si>
  <si>
    <t>Өндүрүштүк практика / Производственная практика / Production practice</t>
  </si>
  <si>
    <t>Квалификация алдындагы практика / Предквалификационная практика / Pre-qualification practice</t>
  </si>
  <si>
    <t>Квалификациялык иш / Квалификационная работа / Qualification work</t>
  </si>
  <si>
    <t xml:space="preserve">Мамлекеттик аттестация / Государственная аттестация / State certification </t>
  </si>
  <si>
    <t>Дисциплиналардын каталогу №5 / Каталог дисциплин №5 / Catalog of disciplines №5</t>
  </si>
  <si>
    <t>Микроэкономика (1,2) / Микроэкономика (1,2) / Microeconomics</t>
  </si>
  <si>
    <t>Статистика / Статистика / Statistics</t>
  </si>
  <si>
    <t>Макроэкономика (1,2) / Макроэкономика (1,2) /  Macroeconomics</t>
  </si>
  <si>
    <t>Акча, кредит, банктар / Деньги, кредит, банки / Money, credit,banks</t>
  </si>
  <si>
    <t xml:space="preserve"> Бухгалтердик эсеп / Бухгалтерский учет / Ассounting</t>
  </si>
  <si>
    <t>Салык жана салык салуу / Налоги и налогообложение / Taxes and taxation</t>
  </si>
  <si>
    <t>Улуттук экономика / Национальная экономика / National economy</t>
  </si>
  <si>
    <t>Каржы / Финансы / Finance</t>
  </si>
  <si>
    <t>Дүйнөлүк экономика / Мировая экономика / World economy</t>
  </si>
  <si>
    <t>Санариптик ишкердик / Цифровое предпринимательство / Digital Entrepreneurship</t>
  </si>
  <si>
    <t xml:space="preserve"> Бизнести башкаруу жана технология / Управление бизнесом и технологии / Business Management and Technology</t>
  </si>
  <si>
    <t>Экономикалык анализ / Экономический анализ / Economic analysis</t>
  </si>
  <si>
    <t>Багыты / Направление подготовки / Major: 580100, Profile: БУХГАЛТЕРДИК ЭСЕП, АНАЛИЗ ЖАНА АУДИТ / БУХГАЛТЕРСКИЙ УЧЕТ, АНАЛИЗ И АУДИТ  / ACCOUNTING, ANALYSIS AND AUDIT</t>
  </si>
  <si>
    <t xml:space="preserve">Экономикага киришүү / Ведение в экономику / Introduction to Economics </t>
  </si>
  <si>
    <t>Бухгалтердик эсептин негиздери / Основы бухгалтерского учета / Fundamentals of accounting</t>
  </si>
  <si>
    <t>Чарбалык ишмердүүлүктү жүргүзүүнүн укуктук негиздери / Правовые основы ведения хозяйственной деятельности / Legal basis of economic activity</t>
  </si>
  <si>
    <t xml:space="preserve">Башкаруу эсеби / Управленческий учет / Management accounting </t>
  </si>
  <si>
    <t>Салык эсеби / Налоговый учет / Tax accounting</t>
  </si>
  <si>
    <t xml:space="preserve">Аудит / Аудит / Audit </t>
  </si>
  <si>
    <t>1С-Бухгалтерия / 1С-Бухгалтерия / 1C-Accounting</t>
  </si>
  <si>
    <t>Финансылык эсеп / Финансовый учет / Financial accounting</t>
  </si>
  <si>
    <t>Бухгалтердик эсептин тармактык өзгөчөлүктөрү / Отраслевые особенности бухгалтерского учета / Industry-specific features of accounting</t>
  </si>
  <si>
    <t>Банктын бухгалтердик эсеби / Бухгалтерский учет в банках / Accounting in banks</t>
  </si>
  <si>
    <t xml:space="preserve">Аудиттин практикасы / Практический аудит / Practical audit </t>
  </si>
  <si>
    <t>Бюджеттик мекемелердеги бухгалтердик эсеп / Бухгалтерский учет в бюджетных организациях / Accounting in budget organizations alculation</t>
  </si>
  <si>
    <t>Финансылык математика/ Финансовая математика /Financial Mathematics</t>
  </si>
  <si>
    <t>Дисциплиналардын каталогу №7 / Каталог дисциплин №7 / Catalog of disciplines №7</t>
  </si>
  <si>
    <t>Дисциплиналардын каталогу №8 / Каталог дисциплин №8 / Catalog of disciplines №8</t>
  </si>
  <si>
    <t>Дисциплиналардын каталогу №9 / Каталог дисциплин №9 / Catalog of disciplines №9</t>
  </si>
  <si>
    <t>Дисциплиналардын каталогу №10 / Каталог дисциплин №10 / Catalog of disciplines №10</t>
  </si>
  <si>
    <t>Дисциплиналардын каталогу №11 / Каталог дисциплин №11 / Catalog of disciplines №11</t>
  </si>
  <si>
    <t>Багыты / Направление подготовки / Major: 580100, Profile: БУХГАЛТЕРДИК ЭСЕП, АНАЛИЗ ЖАНА АУДИТ / БУХГАЛТЕРСКИЙ УЧЕТ, АНАЛИЗ И АУДИТ  / ACCOUNTING,</t>
  </si>
  <si>
    <t>БУХГАЛТЕРДИК ЭСЕП, АНАЛИЗ ЖАНА АУДИТ / БУХГАЛТЕРСКИЙ УЧЕТ, АНАЛИЗ И АУДИТ  / ACCOUNTING, ANALYSIS AND AUDIT</t>
  </si>
  <si>
    <t xml:space="preserve">580100 “Экономика”  / 580100 “Экономика”  / 580100 “Economy” </t>
  </si>
  <si>
    <t>Экономика, бизнес жана менеджмент институту / Институт экономики, бизнеса и менеджмента / Institute of Economics, Business and Management</t>
  </si>
  <si>
    <t>Исраилов Т.М. /  Israilov T.M.</t>
  </si>
  <si>
    <t>Экономика, бизнес жана менеджмент институтунун директору /Директор института экономики, бизнеса и менеджмента /Director of the Institute of Economics, Business and Management</t>
  </si>
  <si>
    <t xml:space="preserve">Илим изилдөөнүн негиздери / Основы научного исследования / Fundamentals of scientific research
</t>
  </si>
  <si>
    <t>Уюмдагы активдерди жана кызмат көрсөтүүлөрдү конкурстук сатып алууларды уюштуруу/ Организация конкурсных закупок активов и услуг в организации/ Organization of competitive procurement of assets and services in the organization</t>
  </si>
  <si>
    <t>Бюджеттик мекемелерде контролдоо жана текшерүү / Контроль и ревизия в бюджетных учреждениях / Control and audit in budgetary institutions</t>
  </si>
  <si>
    <t>Бюджеттик мекемелер үчүн 1С-бухгалтерия / 1С-бухгалтерия для бюджетных учреждений/ 1C-accounting for budget institutions</t>
  </si>
  <si>
    <t>Соодадагы бухгалтердик эсеп / Бухгалтерский учет в торговле / Accounting in trade</t>
  </si>
  <si>
    <t>Салык отчеттуулугу /Налоговая отчетность /Tax reporting</t>
  </si>
  <si>
    <t>Активдердин наркын баалоо / Оценка стоимости активов / Valuation of assets</t>
  </si>
  <si>
    <t>Тышкы экономикалык ишмердүүлүктүн эсеби жана отчеттуулугу/ Учет внешнеэкономической деятельности и отчетность/ Accounting for foreign economic activity and reporting</t>
  </si>
  <si>
    <t>Практикалык аудит /Практический аудит /Practical audit</t>
  </si>
  <si>
    <t>Бухгалтердик маселелерди чечүү үчүн электрондук аспаптар / Электронные инструменты для решения бухгалтерских задач/ Electronic tools for solving accounting problems</t>
  </si>
  <si>
    <t>Финансылык отчеттуулукту талдоо /Анализ финансовой отчетности / Analysis of financial statements</t>
  </si>
  <si>
    <t>Бухгалтердик эсепте операцияларды документтештирүү / Документирование операций в бухучете/Documenting operations in accounting</t>
  </si>
  <si>
    <t>Аудиттин эл аралык стандарттары /Международные стандарты аудита/ International Auditing Standards</t>
  </si>
  <si>
    <t>Чыгымдарды эсепке алуу жана өздүк наркты калькуляциялоо /Учет затрат и калькулирование себестоимости /Cost accounting and cost calculation</t>
  </si>
  <si>
    <t>Электрондук программалар менен бухгалтердик эсеп / Бухгалтерские расчеты с помощью электронных программ/Accounting calculations using electronic programs</t>
  </si>
  <si>
    <t>Финансылык отчеттуулуктун эл аралык стандарттары /Международные стандарты финансовой отчетности/ International Financial Reporting Standards</t>
  </si>
  <si>
    <t>Компьютердик программаларды колдонуу менен статистикалык эсептөөлөр/Статистические расчеты с применением компьютерных программ /Statistical calculations using computer programs</t>
  </si>
  <si>
    <t>Макроэкономикалык статистика /Макроэкономическая статистика/Macroeconomic statistics</t>
  </si>
  <si>
    <t>ЕАЭБ шарттарында салык эсеби / Налоговый учет в условиях ЕАЭС/ Tax accounting in the conditions of the EAEU</t>
  </si>
  <si>
    <t>Компаниянын ишинин натыйжалуулугун талдоо жана баалоо / Анализ и оценка эффективности деятельности компании/Analysis and evaluation of the company's performance</t>
  </si>
  <si>
    <t>Бухгалтердик эсептеги заманбап маалыматтык тутумдар/ Современные информационные системы в бухгалтерском учете /Modern information systems in accounting</t>
  </si>
  <si>
    <t>Инвестициялардын эсеби / Учет инвестиции/Accounting for investments</t>
  </si>
  <si>
    <t>Курулуштагы эсеп жана отчеттуулук/Учет и отчетность в строительстве/Accounting and reporting in construction</t>
  </si>
  <si>
    <t>Санариптик бухгалтерия / Цифровая бухгалтерия / Digital accounting</t>
  </si>
  <si>
    <t>Электрондук жадыбалдын жардамы менен статистикалык анализ/Статистический анализ при помощи электронной таблице /Statistical analysis using a spreadsheetcomputer programs</t>
  </si>
  <si>
    <t xml:space="preserve">Бухгалтердик эсептин тарыхы /История бухгалтерского учета/ Accounting history	</t>
  </si>
  <si>
    <t>Статистикалык сабаттуулук жана маалыматтарды анализдөө ыкмалары / Статистическая грамотность и методы анализа данных/Statistical literacy and data analysis methods</t>
  </si>
  <si>
    <t>Дисциплиналардын аталышы жана окуу иштеринин түрлөрү/ Наименование дисциплин и виды учебной работы/ Name of disciplines and types of academic work</t>
  </si>
  <si>
    <t>Топтор боюнча кредиттер/ Кредиты по группам/ Loans by group</t>
  </si>
  <si>
    <t>Курстар жана семестрлер боюнча сааттарды, кредиттерди бөлүштүрүү/ Распределение часов,кредитов по курсам и семестрам/ Allocation of hours credits by courses and semesters</t>
  </si>
  <si>
    <t>Цикл 1. Жалпы билим берүү цикли/ Цикл 1. Общеобразовательный цикл/ Cycle 1. General education cycle</t>
  </si>
  <si>
    <t>Бардык сааттар/ Всего часов/ Total hours</t>
  </si>
  <si>
    <t>Аудитордук/ аудиторная/ classroom</t>
  </si>
  <si>
    <t>1-семестр/ 1 семестр/ 1st semester</t>
  </si>
  <si>
    <t>2 -семестр/ 2- семестр/ 2nd semester</t>
  </si>
  <si>
    <t>3 -семестр/ 3 -семестр/ 3rd semester</t>
  </si>
  <si>
    <t>4 -семестр/ 4 -семестр/ 4th semester</t>
  </si>
  <si>
    <t>5 -семестр/ 5 -семестр/ 5th semester</t>
  </si>
  <si>
    <t>6 -семестр/ 6 -семестр/ 6th semester</t>
  </si>
  <si>
    <t>7 -семестр/ 7 -семестр/ 7th semester</t>
  </si>
  <si>
    <t>8 -семестр/ 8 -семестр/ 8th semester</t>
  </si>
  <si>
    <t>Цикл 2. Жалпы кесиптик билим берүү/ Цикл 2. Общепрофессиональные образования/ Cycle 2. General professional education</t>
  </si>
  <si>
    <t>1-цикл боюнча жалпы/ Итого по циклу 1/ Total for cycle 1</t>
  </si>
  <si>
    <t>2-цикл боюнча жалпы/ Итого по циклу 2/ Total for cycle 2</t>
  </si>
  <si>
    <t>3-цикл боюнча жалпы/ Итого по циклу 3/ Total for cycle 3</t>
  </si>
  <si>
    <t>1-блок/ 1-блок/ block 1</t>
  </si>
  <si>
    <t>1-блок боюнча жалпы/ Итого по 1-блоку/ Total for 1 block</t>
  </si>
  <si>
    <t>2-блок боюнча жалпы/ Итого по блоку 2/ Total for 2 block</t>
  </si>
  <si>
    <t>3-блок боюнча жалпы/ Итого по блоку 3/ Total for 3 block</t>
  </si>
  <si>
    <t>2-блок/ 2-блок/ block 2</t>
  </si>
  <si>
    <t>3-блок/ 3-блок/ block 3</t>
  </si>
  <si>
    <t>Практика/ Практика / Practice</t>
  </si>
  <si>
    <t>Жыйынтыктоочу мамлекеттик аттестация/ Итоговая государственная аттестация/ Final state certification</t>
  </si>
  <si>
    <t>Бүтүндөй окуу мезгилинде/ Всего за весь период обучения/ Total for the entire period of study</t>
  </si>
  <si>
    <t>1-окуу жылы/ 1 учебный год/ 1 academic year</t>
  </si>
  <si>
    <t>1-окуу жылы/ 2 учебный год/ 2 academic year</t>
  </si>
  <si>
    <t>1-окуу жылы/ 3 учебный год/ 3 academic year</t>
  </si>
  <si>
    <t>1-окуу жылы/ 4 учебный год/ 4 academic year</t>
  </si>
  <si>
    <t>Макулдашылган/ Согласованно/ Agreed upon</t>
  </si>
  <si>
    <t>Цикл 3. Кесиптик дисциплиналар/ Цикл 3. Профессиональные дисциплины/ Cycle 3. Professional disciplines</t>
  </si>
  <si>
    <t>№ 5 КАТАЛОГ/ КАТАЛОГ № 5/ CATALOG № 5</t>
  </si>
  <si>
    <t>№ 6 КАТАЛОГ/ КАТАЛОГ № 6/ CATALOG № 6</t>
  </si>
  <si>
    <t>№ 7 КАТАЛОГ/ КАТАЛОГ № 7/ CATALOG № 7</t>
  </si>
  <si>
    <t>№ 8 КАТАЛОГ/ КАТАЛОГ № 8/ CATALOG № 8</t>
  </si>
  <si>
    <t>№ 9 КАТАЛОГ/ КАТАЛОГ № 9/ CATALOG № 9</t>
  </si>
  <si>
    <t>№ 10 КАТАЛОГ/ КАТАЛОГ № 10/ CATALOG № 10</t>
  </si>
  <si>
    <t>№ 12 КАТАЛОГ/ КАТАЛОГ № 12/ CATALOG № 12</t>
  </si>
  <si>
    <t>№ 11 КАТАЛОГ/ КАТАЛОГ № 11/ CATALOG № 11</t>
  </si>
  <si>
    <t>№ 13 КАТАЛОГ/ КАТАЛОГ № 13/ CATALOG № 13</t>
  </si>
  <si>
    <t>Менеджмент / Менеджмент / Economics and management at the enterprise</t>
  </si>
  <si>
    <t>Дисциплиналардын каталогу №12 / Каталог дисциплин №12 / Catalog of disciplines №12</t>
  </si>
  <si>
    <t xml:space="preserve">Тышкы экономикалык ишмердүүлүктүн эсеби жана талдоо / Учет и анализ внешнеэкономической деятельности  / Accounting and analysis of foreign economic activity
внешнеэкономической  
деятельности / 1C- Accounting in budgetary institutions </t>
  </si>
  <si>
    <t>Академиялык иштер жана билим берүү саясатын өнүктүрүүнү стратегиялык пландаштыруу башкармалыгын начальниги, доцент/ Начальник управления по академическим делам и стратегическому планированию развития образовательной политики, доцент/ Head of the Department of Academic Affairs and Strategic Planning for the Development of Educational Policy, dojent:</t>
  </si>
  <si>
    <t>Папиева Т.М.    /  Papieva T.M.</t>
  </si>
  <si>
    <t xml:space="preserve">Базалык окуу планын иштеп чыккан жумушчу топтун төрагасы, доцент:/ Председатель рабочей группы по разработке базавого учебного плана, доцент:/ Chairman of the Working Group on the Development of the Core Curriculum, dojent:  </t>
  </si>
  <si>
    <t>Мырзаибраимова И.Р. /  Myrzaibraimova I/R.</t>
  </si>
  <si>
    <t>Ишкердүүлүктүн негиздери / Основы предпринимательства  / Fundamentals of entrepreneurship</t>
  </si>
  <si>
    <t>Экономикадагы оптималдаштыруу ыкмалары / Оптимизационные методы в экономике / Optimization methods in economics</t>
  </si>
  <si>
    <t>Финансылык анализ / Финансовый анализ / Financial analysisaccounting problems</t>
  </si>
  <si>
    <t xml:space="preserve">Бухгалтердик маселелерди чечүү үчүн электрондук  инструменнтер / Электронные инструменты для решения бухгалтерских задач / Electronic tools for solving </t>
  </si>
  <si>
    <t>№ 14 КАТАЛОГ/ КАТАЛОГ № 14/ CATALOG № 14</t>
  </si>
  <si>
    <t xml:space="preserve">Дисциплиналардын каталогу №6 / Каталог дисциплин №6 / Catalog of disciplines №6
внешнеэкономической  
деятельности / 1C- Accounting in budgetary institutions </t>
  </si>
  <si>
    <t>Дисциплиналардын каталогу №13 / Каталог дисциплин №13 / Catalog of disciplines №13</t>
  </si>
  <si>
    <t>Дисциплиналардын каталогу №14 / Каталог дисциплин №14 / Catalog of disciplines №14</t>
  </si>
  <si>
    <t>Дисциплиналардын каталогу №4 / Каталог дисциплин №4 / Catalog of disciplines №4</t>
  </si>
  <si>
    <t>Дисциплиналардын каталогу №1 / Каталог дисциплин №1 / Catalog of disciplines №1</t>
  </si>
  <si>
    <t>Дисциплиналардын каталогу №2 / Каталог дисциплин №2 / Catalog of disciplines №2</t>
  </si>
  <si>
    <t>Дисциплиналардын каталогу №3 / Каталог дисциплин №3 / Catalog of disciplines №3</t>
  </si>
  <si>
    <t>Окуу-усулдук бирикмесинин Координациялык кеңешинин төрагасы  Арапбаев Р.Н./ Председатель Координационного совета учебно-методического объединения Арапбаев Р.Н./ Chairman of the Coordination Council of the educational and methodological association  Arapbaev R.N. "______"________________2025-окуу ж./ уч.г./ а.у.</t>
  </si>
  <si>
    <t>ОшМУнун ректору, профессор Кожобеков К.Г./ Ректор ОшГУ, профессор Кожобеков К.Г./                         Rector of Osh State University,                                       рrofessor Kozhobekov K.G.                                 "_____"__________ 2025-окуу ж./ уч.г./ а.у.</t>
  </si>
  <si>
    <t>БАЗАЛЫК ОКУУ ПЛАН/ БАЗОВЫЙ УЧЕБНЫЙ ПЛАН/ BASIC CURRICULUM</t>
  </si>
  <si>
    <t>Каталогдун №/ № Каталога/ Catalog No.</t>
  </si>
  <si>
    <t>Кесиптик циклдин "С" тобу үчүн дисциплиналардын каталогу/ Каталог дисциплин группы "С" профессионального цикла/ Catalog of discipline group "C" professional cycle</t>
  </si>
  <si>
    <t>Кредит/ Credit</t>
  </si>
  <si>
    <t>1-циклдин "В" тобунун багыттары үчүн дисциплиналардын каталогу/ Каталог дисциплин группы "В" по направлениям 1-го цикла/ Catalog of Group "B" Disciplines for Bachelor's Degree Programs (Cycle I)</t>
  </si>
  <si>
    <t xml:space="preserve">Дисциплиналардын каталогу №1/                              Каталог дисциплин №1/                    Catalog of Disciplines No.1 Улуттук жана жалпы адамзаттык баалуулуктар багыты/ Национальные и общечеловеческие ценности/ National and Universal Human Values </t>
  </si>
  <si>
    <t xml:space="preserve">Ата мекен тарыхы, улуттук баалуулуктар жана маданият/ История отечества, национальные ценности и культура/ History of the Fatherland, National Values and CultureИстория отечества, национальные ценности и культура
</t>
  </si>
  <si>
    <t>Философия, улуттук жана жалпы адамзаттык баалуулуктардын философиясы/ Философия,   философия национальных и общечеловеческих ценностей/ Philosophy, philosophy of national and universal values</t>
  </si>
  <si>
    <t>Кыргызстандын географиясы/ География Кыргызстана/ Geography of Kyrgyzstan</t>
  </si>
  <si>
    <t>Кесиптик чөйрөдөгү экологиялык билим жана маданият/ Экологические знания и культура в профессиональной деятельности/ Environmental knowledge and culture in professional activities</t>
  </si>
  <si>
    <t>...</t>
  </si>
  <si>
    <t xml:space="preserve">                                                        Дисциплиналардын каталогу №2/                              Каталог дисциплин №2/                        Catalog of Disciplines No.2                         Soft skills көндүмдөрү/ Soft skills навыки/ Soft skills  
</t>
  </si>
  <si>
    <t xml:space="preserve">Долбоордук практикум/ Проектный практикум/ Project workshop
</t>
  </si>
  <si>
    <t>Сынчыл ой жүгүртүү, ой жүгүртүүнү дизайндоо/ Критическое мышление, Дизайн мышления/ Critical Thinking, Design Thinking</t>
  </si>
  <si>
    <r>
      <t xml:space="preserve">Өзүн-өзү тарбиялоо жана психология/ Самодисциплина (самопознание) и психология/ Self-discipline </t>
    </r>
    <r>
      <rPr>
        <i/>
        <sz val="12"/>
        <color theme="1"/>
        <rFont val="Times New Roman"/>
        <family val="1"/>
        <charset val="204"/>
      </rPr>
      <t xml:space="preserve">(self-knowledge) </t>
    </r>
    <r>
      <rPr>
        <sz val="12"/>
        <color theme="1"/>
        <rFont val="Times New Roman"/>
        <family val="1"/>
        <charset val="204"/>
      </rPr>
      <t>and psychology</t>
    </r>
  </si>
  <si>
    <t xml:space="preserve">Дисциплиналардын каталогу №3/                              Каталог дисциплин №3/                    Catalog of Disciplines No.3                  STEM көндүмдөр/ STEM навыки/ STEM skills    </t>
  </si>
  <si>
    <t xml:space="preserve">Тармактык математика/ Отраслевая  математика/ Industry Mathematics
</t>
  </si>
  <si>
    <t>Кесиптик ишмердиктеги санарип технологиялары/ Цифровые технологии в профессиональной деятельности/ Digital technologies in professional activities</t>
  </si>
  <si>
    <t>Заманбап табигый билим берүүнүн концепциясы/ Концепция современного естествознания/ The concept of modern natural science</t>
  </si>
  <si>
    <t>Дисциплиналардын каталогу №4/                              Каталог дисциплин №4/                     Catalog of Disciplines No.4                      Тилдик жана коммуникативдик көндүмдөр/ Языковы и коммуникативные навыки/ Language and Communicative Skills</t>
  </si>
  <si>
    <t>Кытай тили/ Китайский язык/ Chinese</t>
  </si>
  <si>
    <t>Англис тили/ Английский язык/ English language</t>
  </si>
  <si>
    <t>Корей тили/ Корейский язык/ Korean</t>
  </si>
  <si>
    <t>Немец тили/ Немецкий язык/ German</t>
  </si>
  <si>
    <t>Кыргыз Республикасынын Илим, жогорку билим берүү жана инновациялар министрлиги / Министерство науки, высшего образования и инноваций Кыргызской Республики/ Ministry of Science, Higher Education and Innovation of the Kyrgyz Republic</t>
  </si>
  <si>
    <r>
      <rPr>
        <b/>
        <sz val="16"/>
        <rFont val="Times New Roman"/>
        <family val="1"/>
        <charset val="204"/>
      </rPr>
      <t>Профили / Профиль / Profile:</t>
    </r>
    <r>
      <rPr>
        <sz val="16"/>
        <rFont val="Times New Roman"/>
        <family val="1"/>
        <charset val="204"/>
      </rPr>
      <t xml:space="preserve"> </t>
    </r>
    <r>
      <rPr>
        <b/>
        <sz val="16"/>
        <color rgb="FFFF0000"/>
        <rFont val="Times New Roman"/>
        <family val="1"/>
        <charset val="204"/>
      </rPr>
      <t>Экономикадагы информациялык системалар жана технологиялар/Информационные системы и технологии в экономике/Information systems and technologies in economics</t>
    </r>
  </si>
  <si>
    <r>
      <rPr>
        <b/>
        <sz val="16"/>
        <rFont val="Times New Roman"/>
        <family val="1"/>
        <charset val="204"/>
      </rPr>
      <t>Квалификациясы/ Квалификация/ Qualification:</t>
    </r>
    <r>
      <rPr>
        <sz val="16"/>
        <rFont val="Times New Roman"/>
        <family val="1"/>
        <charset val="204"/>
      </rPr>
      <t xml:space="preserve"> Бакалавр</t>
    </r>
    <r>
      <rPr>
        <b/>
        <sz val="16"/>
        <color rgb="FFFF0000"/>
        <rFont val="Times New Roman"/>
        <family val="1"/>
        <charset val="204"/>
      </rPr>
      <t>/ Bachelor</t>
    </r>
  </si>
  <si>
    <r>
      <rPr>
        <b/>
        <sz val="16"/>
        <rFont val="Times New Roman"/>
        <family val="1"/>
        <charset val="204"/>
      </rPr>
      <t>Окуу мөөнөтү/ Нормативный срок обучения / Term of study:</t>
    </r>
    <r>
      <rPr>
        <sz val="16"/>
        <rFont val="Times New Roman"/>
        <family val="1"/>
        <charset val="204"/>
      </rPr>
      <t xml:space="preserve"> 4 </t>
    </r>
    <r>
      <rPr>
        <b/>
        <sz val="16"/>
        <color rgb="FFFF0000"/>
        <rFont val="Times New Roman"/>
        <family val="1"/>
        <charset val="204"/>
      </rPr>
      <t>жыл/ 4 лет/ 4 years</t>
    </r>
  </si>
  <si>
    <r>
      <rPr>
        <b/>
        <sz val="16"/>
        <rFont val="Times New Roman"/>
        <family val="1"/>
        <charset val="204"/>
      </rPr>
      <t>Окутуунун формасы/ Форма обучения/  Form of study:</t>
    </r>
    <r>
      <rPr>
        <sz val="16"/>
        <rFont val="Times New Roman"/>
        <family val="1"/>
        <charset val="204"/>
      </rPr>
      <t xml:space="preserve"> </t>
    </r>
    <r>
      <rPr>
        <b/>
        <sz val="16"/>
        <color rgb="FFFF0000"/>
        <rFont val="Times New Roman"/>
        <family val="1"/>
        <charset val="204"/>
      </rPr>
      <t>Күндүзгү/ очное/ full-time</t>
    </r>
  </si>
  <si>
    <t>Маалыматтарды талдоо жана интерпетация / Анализ и интерпретация данных/Data analysis and interpretation</t>
  </si>
  <si>
    <t>аудиториядан тышкаркы сааттар/ внеаудиторные часы /extracurricular hours</t>
  </si>
  <si>
    <t>580100 Экономика багытынын Бухгалтердик эсеп, анализ жана аудит профили боюнча иштелип чыккан базалык окуу планы.  ОшМУда өз алдынча иштелип чыккан  жогорку кесиптик билим берүүнүн стандартынын негизинде  иштелип чыкты (Билим берүү стандарты 2025-жыл 30-июндагы ОшМУнун Окумуштуулар Кеңешинде талкуулаган (№-9 токтому) жана  Ректордун 2025-жылдын 5-июлундагы № 3426-ФХД/25  буйругу менен бекитилген)/ Базовый учебный план по профилю «Учет, анализ и аудит» специальности 580100 «Экономика» разработан на основе стандартов высшего профессионального образования, самостоятельно разработанных ОшГУ (образовательный стандарт рассмотрен Ученым советом ОшГУ 30 июня 2025 года (постановление № 9) и утвержден приказом ректора № 3426-ФХД/25 от 5 июля 2025 года) / The basic curriculum for the Accounting, Analysis and Audit profile of the Economics major 580100 was developed based on the standards of higher professional education independently developed by Osh State University (the educational standard was discussed by the Academic Council of Osh State University on June 30, 2025 (resolution No. 9) and approved by the Rector's order No. 3426-FHD/25 dated July 5, 2025)</t>
  </si>
</sst>
</file>

<file path=xl/styles.xml><?xml version="1.0" encoding="utf-8"?>
<styleSheet xmlns="http://schemas.openxmlformats.org/spreadsheetml/2006/main">
  <fonts count="36">
    <font>
      <sz val="11"/>
      <color theme="1"/>
      <name val="Calibri"/>
      <charset val="204"/>
      <scheme val="minor"/>
    </font>
    <font>
      <sz val="14"/>
      <color theme="1"/>
      <name val="Calibri"/>
      <family val="2"/>
      <charset val="204"/>
      <scheme val="minor"/>
    </font>
    <font>
      <b/>
      <sz val="12"/>
      <color theme="1"/>
      <name val="Times New Roman"/>
      <family val="1"/>
      <charset val="204"/>
    </font>
    <font>
      <sz val="12"/>
      <color theme="1"/>
      <name val="Times New Roman"/>
      <family val="1"/>
      <charset val="204"/>
    </font>
    <font>
      <sz val="12"/>
      <name val="Times New Roman"/>
      <family val="1"/>
      <charset val="204"/>
    </font>
    <font>
      <sz val="12"/>
      <color theme="1"/>
      <name val="Calibri"/>
      <family val="2"/>
      <charset val="204"/>
      <scheme val="minor"/>
    </font>
    <font>
      <b/>
      <sz val="12"/>
      <color theme="1"/>
      <name val="Calibri"/>
      <family val="2"/>
      <charset val="204"/>
      <scheme val="minor"/>
    </font>
    <font>
      <b/>
      <sz val="12"/>
      <color theme="5" tint="0.59999389629810485"/>
      <name val="Times New Roman"/>
      <family val="1"/>
      <charset val="204"/>
    </font>
    <font>
      <sz val="11"/>
      <color theme="1"/>
      <name val="Times New Roman"/>
      <family val="1"/>
      <charset val="204"/>
    </font>
    <font>
      <b/>
      <sz val="11"/>
      <color theme="1"/>
      <name val="Times New Roman"/>
      <family val="1"/>
      <charset val="204"/>
    </font>
    <font>
      <sz val="12"/>
      <name val="Calibri"/>
      <family val="2"/>
      <charset val="204"/>
      <scheme val="minor"/>
    </font>
    <font>
      <sz val="12"/>
      <name val="Arial"/>
      <family val="2"/>
      <charset val="204"/>
    </font>
    <font>
      <sz val="14"/>
      <name val="Arial"/>
      <family val="2"/>
      <charset val="204"/>
    </font>
    <font>
      <b/>
      <sz val="12"/>
      <name val="Times New Roman"/>
      <family val="1"/>
      <charset val="204"/>
    </font>
    <font>
      <b/>
      <sz val="16"/>
      <color theme="1"/>
      <name val="Times New Roman"/>
      <family val="1"/>
      <charset val="204"/>
    </font>
    <font>
      <b/>
      <sz val="11"/>
      <color theme="1"/>
      <name val="Calibri"/>
      <family val="2"/>
      <charset val="204"/>
      <scheme val="minor"/>
    </font>
    <font>
      <sz val="12"/>
      <color theme="1" tint="0.14993743705557422"/>
      <name val="Times New Roman"/>
      <family val="1"/>
      <charset val="204"/>
    </font>
    <font>
      <b/>
      <sz val="16"/>
      <name val="Times New Roman"/>
      <family val="1"/>
      <charset val="204"/>
    </font>
    <font>
      <sz val="12"/>
      <color rgb="FF000000"/>
      <name val="Times New Roman"/>
      <family val="1"/>
      <charset val="204"/>
    </font>
    <font>
      <sz val="12"/>
      <color theme="1" tint="0.249977111117893"/>
      <name val="Times New Roman"/>
      <family val="1"/>
      <charset val="204"/>
    </font>
    <font>
      <b/>
      <sz val="12"/>
      <color theme="1" tint="0.249977111117893"/>
      <name val="Times New Roman"/>
      <family val="1"/>
      <charset val="204"/>
    </font>
    <font>
      <b/>
      <sz val="14"/>
      <color rgb="FFFF0000"/>
      <name val="Arial"/>
      <family val="2"/>
      <charset val="204"/>
    </font>
    <font>
      <sz val="16"/>
      <color theme="1"/>
      <name val="Calibri"/>
      <family val="2"/>
      <charset val="204"/>
      <scheme val="minor"/>
    </font>
    <font>
      <sz val="16"/>
      <name val="Arial Cyr"/>
      <charset val="204"/>
    </font>
    <font>
      <sz val="10"/>
      <color rgb="FFC00000"/>
      <name val="Arial Cyr"/>
      <charset val="204"/>
    </font>
    <font>
      <b/>
      <sz val="8"/>
      <name val="Arial Cyr"/>
      <charset val="204"/>
    </font>
    <font>
      <sz val="8"/>
      <name val="Arial Cyr"/>
      <charset val="204"/>
    </font>
    <font>
      <sz val="11"/>
      <color theme="1"/>
      <name val="Calibri"/>
      <family val="2"/>
      <charset val="204"/>
      <scheme val="minor"/>
    </font>
    <font>
      <sz val="10"/>
      <color rgb="FF000000"/>
      <name val="Times New Roman"/>
      <family val="1"/>
      <charset val="204"/>
    </font>
    <font>
      <i/>
      <sz val="12"/>
      <color theme="1"/>
      <name val="Times New Roman"/>
      <family val="1"/>
      <charset val="204"/>
    </font>
    <font>
      <sz val="16"/>
      <color theme="1"/>
      <name val="Times New Roman"/>
      <family val="1"/>
      <charset val="204"/>
    </font>
    <font>
      <sz val="16"/>
      <name val="Times New Roman"/>
      <family val="1"/>
      <charset val="204"/>
    </font>
    <font>
      <b/>
      <sz val="16"/>
      <color rgb="FF000000"/>
      <name val="Times New Roman"/>
      <family val="1"/>
      <charset val="204"/>
    </font>
    <font>
      <b/>
      <u/>
      <sz val="16"/>
      <name val="Times New Roman"/>
      <family val="1"/>
      <charset val="204"/>
    </font>
    <font>
      <b/>
      <sz val="16"/>
      <color rgb="FFFF0000"/>
      <name val="Times New Roman"/>
      <family val="1"/>
      <charset val="204"/>
    </font>
    <font>
      <sz val="16"/>
      <color rgb="FFFF0000"/>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145481734672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
      <patternFill patternType="solid">
        <fgColor rgb="FFF5F5F5"/>
        <bgColor indexed="64"/>
      </patternFill>
    </fill>
    <fill>
      <patternFill patternType="solid">
        <fgColor theme="3"/>
        <bgColor indexed="64"/>
      </patternFill>
    </fill>
  </fills>
  <borders count="29">
    <border>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diagonal/>
    </border>
    <border>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medium">
        <color indexed="64"/>
      </bottom>
      <diagonal/>
    </border>
  </borders>
  <cellStyleXfs count="3">
    <xf numFmtId="0" fontId="0" fillId="0" borderId="0"/>
    <xf numFmtId="0" fontId="27" fillId="0" borderId="0"/>
    <xf numFmtId="0" fontId="28" fillId="0" borderId="0"/>
  </cellStyleXfs>
  <cellXfs count="279">
    <xf numFmtId="0" fontId="0" fillId="0" borderId="0" xfId="0"/>
    <xf numFmtId="0" fontId="1" fillId="0" borderId="0" xfId="0" applyFont="1"/>
    <xf numFmtId="0" fontId="3" fillId="2" borderId="3" xfId="0" applyFont="1" applyFill="1" applyBorder="1" applyAlignment="1">
      <alignment horizontal="center" vertical="center" wrapText="1"/>
    </xf>
    <xf numFmtId="0" fontId="5" fillId="4" borderId="0" xfId="0" applyFont="1" applyFill="1"/>
    <xf numFmtId="0" fontId="5" fillId="2" borderId="0" xfId="0" applyFont="1" applyFill="1"/>
    <xf numFmtId="0" fontId="6" fillId="4" borderId="0" xfId="0" applyFont="1" applyFill="1" applyAlignment="1">
      <alignment horizontal="center"/>
    </xf>
    <xf numFmtId="0" fontId="7" fillId="2" borderId="0" xfId="0" applyFont="1" applyFill="1"/>
    <xf numFmtId="0" fontId="6" fillId="0" borderId="0" xfId="0" applyFont="1"/>
    <xf numFmtId="0" fontId="5" fillId="5" borderId="0" xfId="0" applyFont="1" applyFill="1"/>
    <xf numFmtId="0" fontId="8" fillId="0" borderId="0" xfId="0" applyFont="1"/>
    <xf numFmtId="0" fontId="9" fillId="0" borderId="0" xfId="0" applyFont="1" applyAlignment="1">
      <alignment vertical="center"/>
    </xf>
    <xf numFmtId="0" fontId="8" fillId="0" borderId="0" xfId="0" applyFont="1" applyAlignment="1">
      <alignment vertical="center"/>
    </xf>
    <xf numFmtId="0" fontId="6" fillId="0" borderId="0" xfId="0" applyFont="1" applyAlignment="1">
      <alignment horizontal="center"/>
    </xf>
    <xf numFmtId="0" fontId="10" fillId="0" borderId="0" xfId="0" applyFont="1"/>
    <xf numFmtId="0" fontId="5" fillId="0" borderId="0" xfId="0" applyFont="1"/>
    <xf numFmtId="0" fontId="3" fillId="0" borderId="0" xfId="0" applyFont="1" applyAlignment="1">
      <alignment horizontal="center" wrapText="1"/>
    </xf>
    <xf numFmtId="0" fontId="3" fillId="2" borderId="0" xfId="0" applyFont="1" applyFill="1" applyAlignment="1">
      <alignment horizontal="center" wrapText="1"/>
    </xf>
    <xf numFmtId="0" fontId="4" fillId="0" borderId="3" xfId="0" applyFont="1" applyBorder="1" applyAlignment="1">
      <alignment horizontal="left" vertical="top" wrapText="1"/>
    </xf>
    <xf numFmtId="0" fontId="3" fillId="6" borderId="4" xfId="0" applyFont="1" applyFill="1" applyBorder="1" applyAlignment="1">
      <alignment horizontal="left" vertical="top" wrapText="1"/>
    </xf>
    <xf numFmtId="0" fontId="4" fillId="6"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4" fillId="6" borderId="3" xfId="0" applyFont="1" applyFill="1" applyBorder="1" applyAlignment="1">
      <alignment horizontal="center" vertical="center"/>
    </xf>
    <xf numFmtId="0" fontId="4" fillId="0" borderId="3" xfId="0" applyFont="1" applyBorder="1" applyAlignment="1">
      <alignment vertical="top" wrapText="1"/>
    </xf>
    <xf numFmtId="0" fontId="3" fillId="6" borderId="4" xfId="0" applyFont="1" applyFill="1" applyBorder="1" applyAlignment="1">
      <alignment vertical="top" wrapText="1"/>
    </xf>
    <xf numFmtId="0" fontId="4" fillId="7" borderId="3" xfId="0" applyFont="1" applyFill="1" applyBorder="1" applyAlignment="1">
      <alignment vertical="top" wrapText="1"/>
    </xf>
    <xf numFmtId="0" fontId="2" fillId="4" borderId="3" xfId="1" applyFont="1" applyFill="1" applyBorder="1" applyAlignment="1">
      <alignment horizontal="center" vertical="center" wrapText="1"/>
    </xf>
    <xf numFmtId="0" fontId="13" fillId="4" borderId="3" xfId="0" applyFont="1" applyFill="1" applyBorder="1" applyAlignment="1">
      <alignment horizontal="left" vertical="top" wrapText="1"/>
    </xf>
    <xf numFmtId="0" fontId="13" fillId="4"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4" fillId="2" borderId="3"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0" borderId="3" xfId="0" applyFont="1" applyBorder="1" applyAlignment="1">
      <alignment horizontal="center" wrapText="1"/>
    </xf>
    <xf numFmtId="0" fontId="4" fillId="6" borderId="3" xfId="1" applyFont="1" applyFill="1" applyBorder="1" applyAlignment="1">
      <alignment horizontal="center" vertical="center" wrapText="1"/>
    </xf>
    <xf numFmtId="1" fontId="4" fillId="6" borderId="3" xfId="2" applyNumberFormat="1"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8" fillId="2" borderId="3" xfId="2" applyFont="1" applyFill="1" applyBorder="1" applyAlignment="1">
      <alignment horizontal="center" vertical="center" wrapText="1"/>
    </xf>
    <xf numFmtId="0" fontId="2" fillId="4" borderId="3" xfId="0" applyFont="1" applyFill="1" applyBorder="1" applyAlignment="1">
      <alignment horizontal="center" wrapText="1"/>
    </xf>
    <xf numFmtId="0" fontId="13" fillId="0" borderId="3" xfId="0" applyFont="1" applyBorder="1" applyAlignment="1">
      <alignment horizontal="center" vertical="center" wrapText="1"/>
    </xf>
    <xf numFmtId="0" fontId="2" fillId="8" borderId="3" xfId="0" applyFont="1" applyFill="1" applyBorder="1" applyAlignment="1">
      <alignment horizontal="center" wrapText="1"/>
    </xf>
    <xf numFmtId="0" fontId="13" fillId="8" borderId="3" xfId="0" applyFont="1" applyFill="1" applyBorder="1" applyAlignment="1">
      <alignment horizontal="left" vertical="top" wrapText="1"/>
    </xf>
    <xf numFmtId="0" fontId="2" fillId="0" borderId="12" xfId="1" applyFont="1" applyBorder="1" applyAlignment="1">
      <alignment horizontal="center" vertical="center" wrapText="1"/>
    </xf>
    <xf numFmtId="0" fontId="4" fillId="0" borderId="3" xfId="2" applyFont="1" applyBorder="1" applyAlignment="1">
      <alignment horizontal="left" vertical="center" wrapText="1"/>
    </xf>
    <xf numFmtId="0" fontId="4" fillId="6" borderId="4" xfId="2" applyFont="1" applyFill="1" applyBorder="1" applyAlignment="1">
      <alignment horizontal="left" vertical="top" wrapText="1"/>
    </xf>
    <xf numFmtId="0" fontId="4" fillId="0" borderId="3" xfId="2" applyFont="1" applyBorder="1" applyAlignment="1">
      <alignment horizontal="left" vertical="top" wrapText="1"/>
    </xf>
    <xf numFmtId="0" fontId="4" fillId="6" borderId="3" xfId="2" applyFont="1" applyFill="1" applyBorder="1" applyAlignment="1">
      <alignment horizontal="left" vertical="top" wrapText="1"/>
    </xf>
    <xf numFmtId="0" fontId="3" fillId="0" borderId="3" xfId="0" applyFont="1" applyBorder="1" applyAlignment="1">
      <alignment horizontal="center" vertical="center" wrapText="1"/>
    </xf>
    <xf numFmtId="0" fontId="2" fillId="5" borderId="6" xfId="0" applyFont="1" applyFill="1" applyBorder="1" applyAlignment="1">
      <alignment horizontal="center" vertical="center" wrapText="1"/>
    </xf>
    <xf numFmtId="0" fontId="13" fillId="5" borderId="6" xfId="0" applyFont="1" applyFill="1" applyBorder="1" applyAlignment="1">
      <alignment horizontal="left" vertical="top" wrapText="1"/>
    </xf>
    <xf numFmtId="0" fontId="13" fillId="5" borderId="6" xfId="0" applyFont="1" applyFill="1" applyBorder="1" applyAlignment="1">
      <alignment horizontal="center" vertical="center" wrapText="1"/>
    </xf>
    <xf numFmtId="0" fontId="2" fillId="5" borderId="6" xfId="0" applyFont="1" applyFill="1" applyBorder="1" applyAlignment="1">
      <alignment horizontal="left" vertical="top" wrapText="1"/>
    </xf>
    <xf numFmtId="0" fontId="2" fillId="0" borderId="3" xfId="1" applyFont="1" applyBorder="1" applyAlignment="1">
      <alignment horizontal="center" vertical="center"/>
    </xf>
    <xf numFmtId="0" fontId="19"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2" borderId="3" xfId="0" applyFont="1" applyFill="1" applyBorder="1" applyAlignment="1">
      <alignment horizontal="center" wrapText="1"/>
    </xf>
    <xf numFmtId="0" fontId="3" fillId="2" borderId="3" xfId="1" applyFont="1" applyFill="1" applyBorder="1" applyAlignment="1">
      <alignment horizontal="center" vertical="center"/>
    </xf>
    <xf numFmtId="0" fontId="18" fillId="9" borderId="3" xfId="2" applyFont="1" applyFill="1" applyBorder="1" applyAlignment="1">
      <alignment horizontal="center" vertical="center" wrapText="1"/>
    </xf>
    <xf numFmtId="1" fontId="18" fillId="9" borderId="3" xfId="2" applyNumberFormat="1" applyFont="1" applyFill="1" applyBorder="1" applyAlignment="1">
      <alignment horizontal="center" vertical="center" shrinkToFit="1"/>
    </xf>
    <xf numFmtId="0" fontId="3" fillId="0" borderId="3" xfId="1" applyFont="1" applyBorder="1" applyAlignment="1">
      <alignment horizontal="center" vertical="center"/>
    </xf>
    <xf numFmtId="0" fontId="20"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2" fillId="0" borderId="0" xfId="0" applyFont="1" applyAlignment="1">
      <alignment vertical="center"/>
    </xf>
    <xf numFmtId="0" fontId="3" fillId="0" borderId="3"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0" xfId="0" applyFont="1"/>
    <xf numFmtId="0" fontId="3" fillId="0" borderId="13" xfId="0" applyFont="1" applyBorder="1" applyAlignment="1">
      <alignment horizontal="center" vertical="center"/>
    </xf>
    <xf numFmtId="0" fontId="3" fillId="0" borderId="0" xfId="0" applyFont="1"/>
    <xf numFmtId="0" fontId="5" fillId="0" borderId="0" xfId="0" applyFont="1" applyAlignment="1">
      <alignment horizontal="center" vertical="center"/>
    </xf>
    <xf numFmtId="0" fontId="21" fillId="0" borderId="0" xfId="0" applyFont="1" applyAlignment="1">
      <alignment horizontal="left" vertical="center"/>
    </xf>
    <xf numFmtId="0" fontId="11" fillId="0" borderId="0" xfId="0" applyFont="1" applyAlignment="1">
      <alignment horizontal="left" vertical="center"/>
    </xf>
    <xf numFmtId="0" fontId="2" fillId="5" borderId="3" xfId="1" applyFont="1" applyFill="1" applyBorder="1" applyAlignment="1">
      <alignment horizontal="center" vertical="center"/>
    </xf>
    <xf numFmtId="0" fontId="13" fillId="5" borderId="3" xfId="0" applyFont="1" applyFill="1" applyBorder="1" applyAlignment="1">
      <alignment horizontal="left" vertical="top" wrapText="1"/>
    </xf>
    <xf numFmtId="0" fontId="13" fillId="5" borderId="3" xfId="0" applyFont="1" applyFill="1" applyBorder="1" applyAlignment="1">
      <alignment horizontal="center" vertical="center" wrapText="1"/>
    </xf>
    <xf numFmtId="0" fontId="2" fillId="5" borderId="3" xfId="0" applyFont="1" applyFill="1" applyBorder="1" applyAlignment="1">
      <alignment horizontal="left" vertical="top" wrapText="1"/>
    </xf>
    <xf numFmtId="0" fontId="2" fillId="5" borderId="3" xfId="0" applyFont="1" applyFill="1" applyBorder="1" applyAlignment="1">
      <alignment horizontal="center" vertical="center" wrapText="1"/>
    </xf>
    <xf numFmtId="0" fontId="2" fillId="5" borderId="13" xfId="1" applyFont="1" applyFill="1" applyBorder="1" applyAlignment="1">
      <alignment horizontal="center" vertical="center"/>
    </xf>
    <xf numFmtId="0" fontId="2" fillId="0" borderId="0" xfId="0" applyFont="1" applyAlignment="1">
      <alignment horizontal="center" wrapText="1"/>
    </xf>
    <xf numFmtId="0" fontId="2" fillId="2" borderId="0" xfId="0" applyFont="1" applyFill="1" applyAlignment="1">
      <alignment horizontal="center" wrapText="1"/>
    </xf>
    <xf numFmtId="0" fontId="13" fillId="2" borderId="0" xfId="0" applyFont="1" applyFill="1" applyAlignment="1">
      <alignment horizontal="center" wrapText="1"/>
    </xf>
    <xf numFmtId="0" fontId="3" fillId="2" borderId="0" xfId="0" applyFont="1" applyFill="1" applyAlignment="1">
      <alignment horizontal="left" vertical="center" wrapText="1"/>
    </xf>
    <xf numFmtId="0" fontId="8" fillId="0" borderId="0" xfId="0" applyFont="1" applyAlignment="1">
      <alignment horizontal="center" vertical="center"/>
    </xf>
    <xf numFmtId="0" fontId="2" fillId="2" borderId="9" xfId="0" applyFont="1" applyFill="1" applyBorder="1" applyAlignment="1">
      <alignment horizontal="center" vertical="center" wrapText="1"/>
    </xf>
    <xf numFmtId="0" fontId="22" fillId="0" borderId="0" xfId="0" applyFont="1"/>
    <xf numFmtId="0" fontId="0" fillId="0" borderId="0" xfId="0" applyAlignment="1">
      <alignment vertical="center"/>
    </xf>
    <xf numFmtId="0" fontId="23" fillId="0" borderId="0" xfId="0" applyFont="1" applyAlignment="1">
      <alignment vertical="center"/>
    </xf>
    <xf numFmtId="0" fontId="24" fillId="0" borderId="0" xfId="0" applyFont="1" applyAlignment="1">
      <alignment vertical="center"/>
    </xf>
    <xf numFmtId="0" fontId="0" fillId="0" borderId="0" xfId="0" applyAlignment="1">
      <alignment horizontal="left" vertical="center"/>
    </xf>
    <xf numFmtId="0" fontId="0" fillId="0" borderId="0" xfId="0" applyAlignment="1">
      <alignment horizontal="left"/>
    </xf>
    <xf numFmtId="0" fontId="25" fillId="0" borderId="0" xfId="0" applyFont="1" applyAlignment="1">
      <alignment horizontal="center" vertical="center"/>
    </xf>
    <xf numFmtId="0" fontId="26" fillId="0" borderId="0" xfId="0" applyFont="1" applyAlignment="1">
      <alignment horizontal="center" vertical="center"/>
    </xf>
    <xf numFmtId="1" fontId="13" fillId="4" borderId="3" xfId="0" applyNumberFormat="1" applyFont="1" applyFill="1" applyBorder="1" applyAlignment="1">
      <alignment horizontal="center" vertical="center" wrapText="1"/>
    </xf>
    <xf numFmtId="1" fontId="13" fillId="8" borderId="3"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4" fillId="3" borderId="3" xfId="0" applyFont="1" applyFill="1" applyBorder="1" applyAlignment="1">
      <alignment vertical="top" wrapText="1"/>
    </xf>
    <xf numFmtId="0" fontId="4" fillId="0" borderId="3" xfId="0" applyFont="1" applyBorder="1" applyAlignment="1">
      <alignment vertical="center" wrapText="1"/>
    </xf>
    <xf numFmtId="1" fontId="13" fillId="6" borderId="3" xfId="0" applyNumberFormat="1" applyFont="1" applyFill="1" applyBorder="1" applyAlignment="1">
      <alignment horizontal="center" vertical="center" wrapText="1"/>
    </xf>
    <xf numFmtId="1" fontId="5" fillId="5" borderId="0" xfId="0" applyNumberFormat="1" applyFont="1" applyFill="1"/>
    <xf numFmtId="0" fontId="4" fillId="2" borderId="3" xfId="1" applyFont="1" applyFill="1" applyBorder="1" applyAlignment="1">
      <alignment horizontal="center" vertical="center"/>
    </xf>
    <xf numFmtId="0" fontId="4" fillId="2" borderId="3" xfId="1" applyFont="1" applyFill="1" applyBorder="1" applyAlignment="1">
      <alignment horizontal="center" vertical="center" wrapText="1"/>
    </xf>
    <xf numFmtId="0" fontId="4" fillId="9" borderId="3" xfId="2" applyFont="1" applyFill="1" applyBorder="1" applyAlignment="1">
      <alignment horizontal="center" vertical="center" wrapText="1"/>
    </xf>
    <xf numFmtId="1" fontId="4" fillId="9" borderId="3" xfId="2" applyNumberFormat="1" applyFont="1" applyFill="1" applyBorder="1" applyAlignment="1">
      <alignment horizontal="center" vertical="center" shrinkToFi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2" applyFont="1" applyFill="1" applyBorder="1" applyAlignment="1">
      <alignment horizontal="center" vertical="center" wrapText="1"/>
    </xf>
    <xf numFmtId="1" fontId="4" fillId="2" borderId="3" xfId="2" applyNumberFormat="1" applyFont="1" applyFill="1" applyBorder="1" applyAlignment="1">
      <alignment horizontal="center" vertical="center" shrinkToFit="1"/>
    </xf>
    <xf numFmtId="0" fontId="13"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 xfId="0" applyFont="1" applyFill="1" applyBorder="1" applyAlignment="1">
      <alignment horizontal="center" vertical="center"/>
    </xf>
    <xf numFmtId="0" fontId="4" fillId="0" borderId="3" xfId="0" applyFont="1" applyBorder="1" applyAlignment="1">
      <alignment horizontal="left" vertical="center" wrapText="1"/>
    </xf>
    <xf numFmtId="0" fontId="4" fillId="0" borderId="13" xfId="0" applyFont="1" applyFill="1" applyBorder="1" applyAlignment="1">
      <alignment vertical="center" wrapText="1"/>
    </xf>
    <xf numFmtId="0" fontId="4" fillId="2" borderId="3" xfId="0" applyFont="1" applyFill="1" applyBorder="1" applyAlignment="1">
      <alignment horizontal="left" vertical="center" wrapText="1"/>
    </xf>
    <xf numFmtId="0" fontId="3" fillId="3" borderId="13" xfId="0" applyFont="1" applyFill="1" applyBorder="1" applyAlignment="1">
      <alignment vertical="top" wrapText="1"/>
    </xf>
    <xf numFmtId="0" fontId="3" fillId="3" borderId="3" xfId="0" applyFont="1" applyFill="1" applyBorder="1" applyAlignment="1">
      <alignment vertical="top" wrapText="1"/>
    </xf>
    <xf numFmtId="0" fontId="3" fillId="3" borderId="6" xfId="0" applyFont="1" applyFill="1" applyBorder="1" applyAlignment="1">
      <alignment vertical="top" wrapText="1"/>
    </xf>
    <xf numFmtId="0" fontId="3" fillId="0" borderId="16" xfId="0" applyFont="1" applyBorder="1" applyAlignment="1">
      <alignment vertical="center" wrapText="1"/>
    </xf>
    <xf numFmtId="0" fontId="3" fillId="0" borderId="3" xfId="0" applyFont="1" applyFill="1" applyBorder="1" applyAlignment="1">
      <alignment vertical="top" wrapText="1"/>
    </xf>
    <xf numFmtId="0" fontId="3" fillId="0" borderId="21" xfId="0" applyFont="1" applyFill="1" applyBorder="1" applyAlignment="1">
      <alignment vertical="top" wrapText="1"/>
    </xf>
    <xf numFmtId="0" fontId="2" fillId="0" borderId="3" xfId="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7" borderId="3" xfId="0" applyFont="1" applyFill="1" applyBorder="1" applyAlignment="1">
      <alignment horizontal="left" vertical="center" wrapText="1" readingOrder="1"/>
    </xf>
    <xf numFmtId="0" fontId="5" fillId="10" borderId="0" xfId="0" applyFont="1" applyFill="1"/>
    <xf numFmtId="0" fontId="0" fillId="10" borderId="0" xfId="0" applyFill="1"/>
    <xf numFmtId="0" fontId="4" fillId="0" borderId="3" xfId="0" applyFont="1" applyFill="1" applyBorder="1" applyAlignment="1">
      <alignment horizontal="left" vertical="center" wrapText="1"/>
    </xf>
    <xf numFmtId="1" fontId="4" fillId="0" borderId="3" xfId="2" applyNumberFormat="1" applyFont="1" applyFill="1" applyBorder="1" applyAlignment="1">
      <alignment horizontal="center" vertical="center" shrinkToFit="1"/>
    </xf>
    <xf numFmtId="0" fontId="1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1" applyFont="1" applyFill="1" applyBorder="1" applyAlignment="1">
      <alignment horizontal="center" vertical="center"/>
    </xf>
    <xf numFmtId="0" fontId="4" fillId="0" borderId="3" xfId="2"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4"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8" fillId="0" borderId="3" xfId="2" applyFont="1" applyFill="1" applyBorder="1" applyAlignment="1">
      <alignment horizontal="center" vertical="center" wrapText="1"/>
    </xf>
    <xf numFmtId="1" fontId="2" fillId="5" borderId="3" xfId="0" applyNumberFormat="1" applyFont="1" applyFill="1" applyBorder="1" applyAlignment="1">
      <alignment horizontal="center" vertical="center" wrapText="1"/>
    </xf>
    <xf numFmtId="0" fontId="2" fillId="0" borderId="3" xfId="1" applyFont="1" applyBorder="1" applyAlignment="1">
      <alignment horizontal="center" vertical="center" wrapText="1"/>
    </xf>
    <xf numFmtId="0" fontId="2" fillId="2" borderId="0" xfId="0" applyFont="1" applyFill="1" applyAlignment="1">
      <alignment horizontal="center"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vertical="center" wrapText="1"/>
    </xf>
    <xf numFmtId="0" fontId="3" fillId="0" borderId="6" xfId="0" applyFont="1" applyBorder="1" applyAlignment="1">
      <alignment vertical="center" wrapText="1"/>
    </xf>
    <xf numFmtId="0" fontId="3" fillId="0" borderId="3" xfId="0" applyFont="1" applyBorder="1" applyAlignment="1">
      <alignment wrapText="1"/>
    </xf>
    <xf numFmtId="0" fontId="2" fillId="0" borderId="0" xfId="0" applyFont="1" applyAlignment="1">
      <alignment horizontal="center"/>
    </xf>
    <xf numFmtId="0" fontId="3" fillId="0" borderId="3" xfId="0" applyFont="1" applyBorder="1"/>
    <xf numFmtId="0" fontId="3" fillId="0" borderId="3" xfId="0" applyFont="1" applyFill="1" applyBorder="1" applyAlignment="1">
      <alignment horizontal="center" vertical="center"/>
    </xf>
    <xf numFmtId="0" fontId="3" fillId="6" borderId="3" xfId="0" applyFont="1" applyFill="1" applyBorder="1"/>
    <xf numFmtId="0" fontId="3" fillId="6" borderId="6" xfId="0" applyFont="1" applyFill="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3" fillId="0" borderId="0" xfId="0" applyFont="1" applyAlignment="1">
      <alignment textRotation="90"/>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18" fillId="0" borderId="3" xfId="0" applyFont="1" applyBorder="1" applyAlignment="1">
      <alignment horizontal="left" vertical="top" wrapText="1"/>
    </xf>
    <xf numFmtId="0" fontId="18" fillId="0" borderId="3" xfId="0" applyFont="1" applyBorder="1" applyAlignment="1">
      <alignment vertical="center" wrapText="1"/>
    </xf>
    <xf numFmtId="0" fontId="3" fillId="0" borderId="3" xfId="0" applyFont="1" applyBorder="1" applyAlignment="1">
      <alignment vertical="center" wrapText="1"/>
    </xf>
    <xf numFmtId="0" fontId="4" fillId="0" borderId="6" xfId="0" applyFont="1" applyBorder="1" applyAlignment="1">
      <alignment vertical="center" wrapText="1"/>
    </xf>
    <xf numFmtId="0" fontId="18" fillId="0" borderId="3" xfId="0" applyFont="1" applyBorder="1" applyAlignment="1">
      <alignment horizontal="justify" vertical="top" wrapText="1"/>
    </xf>
    <xf numFmtId="0" fontId="3" fillId="0" borderId="0" xfId="0" applyFont="1" applyBorder="1" applyAlignment="1">
      <alignment vertical="center" wrapText="1"/>
    </xf>
    <xf numFmtId="0" fontId="18" fillId="0" borderId="3" xfId="0" applyFont="1" applyBorder="1" applyAlignment="1">
      <alignment vertical="top" wrapText="1"/>
    </xf>
    <xf numFmtId="0" fontId="18" fillId="0" borderId="3" xfId="0" applyFont="1" applyBorder="1" applyAlignment="1">
      <alignment horizontal="justify" vertical="center" wrapText="1"/>
    </xf>
    <xf numFmtId="0" fontId="30" fillId="0" borderId="0" xfId="0" applyFont="1"/>
    <xf numFmtId="0" fontId="31"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center"/>
    </xf>
    <xf numFmtId="0" fontId="17" fillId="0" borderId="0" xfId="0" applyFont="1" applyAlignment="1">
      <alignment vertical="center"/>
    </xf>
    <xf numFmtId="0" fontId="14" fillId="0" borderId="0" xfId="0" applyFont="1" applyAlignment="1">
      <alignment horizontal="center" vertical="center"/>
    </xf>
    <xf numFmtId="0" fontId="17" fillId="0" borderId="0" xfId="0" applyFont="1"/>
    <xf numFmtId="0" fontId="17" fillId="0" borderId="0" xfId="0" applyFont="1" applyAlignment="1">
      <alignment horizontal="left"/>
    </xf>
    <xf numFmtId="0" fontId="17" fillId="0" borderId="0" xfId="0" applyFont="1" applyAlignment="1">
      <alignment horizontal="left" wrapText="1"/>
    </xf>
    <xf numFmtId="0" fontId="31" fillId="0" borderId="0" xfId="0" applyFont="1" applyAlignment="1">
      <alignment horizontal="left" vertical="center"/>
    </xf>
    <xf numFmtId="0" fontId="33" fillId="0" borderId="0" xfId="0" applyFont="1" applyAlignment="1">
      <alignment horizontal="left" vertical="center"/>
    </xf>
    <xf numFmtId="0" fontId="17"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3" fillId="0" borderId="13" xfId="0" applyFont="1" applyFill="1" applyBorder="1" applyAlignment="1">
      <alignment vertical="top" wrapText="1"/>
    </xf>
    <xf numFmtId="0" fontId="3" fillId="0" borderId="16" xfId="0" applyFont="1" applyFill="1" applyBorder="1" applyAlignment="1">
      <alignment vertical="top" wrapText="1"/>
    </xf>
    <xf numFmtId="0" fontId="3" fillId="0" borderId="3" xfId="0" applyFont="1" applyFill="1" applyBorder="1" applyAlignment="1">
      <alignment wrapText="1"/>
    </xf>
    <xf numFmtId="0" fontId="17" fillId="0" borderId="0" xfId="0" applyFont="1" applyAlignment="1">
      <alignment horizontal="center" vertical="center" wrapText="1"/>
    </xf>
    <xf numFmtId="0" fontId="32"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xf>
    <xf numFmtId="0" fontId="14" fillId="0" borderId="0" xfId="0" applyFont="1" applyAlignment="1">
      <alignment horizontal="center" vertic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vertical="center" textRotation="90"/>
    </xf>
    <xf numFmtId="0" fontId="2" fillId="0" borderId="5" xfId="0" applyFont="1" applyBorder="1" applyAlignment="1">
      <alignment horizontal="center" vertical="center" textRotation="90"/>
    </xf>
    <xf numFmtId="0" fontId="2" fillId="0" borderId="6" xfId="0" applyFont="1" applyBorder="1" applyAlignment="1">
      <alignment horizontal="center" vertical="center" textRotation="90"/>
    </xf>
    <xf numFmtId="0" fontId="2" fillId="0" borderId="4" xfId="1" applyFont="1" applyBorder="1" applyAlignment="1">
      <alignment horizontal="center" vertical="center" textRotation="90" wrapText="1"/>
    </xf>
    <xf numFmtId="0" fontId="2" fillId="0" borderId="5" xfId="1" applyFont="1" applyBorder="1" applyAlignment="1">
      <alignment horizontal="center" vertical="center" textRotation="90" wrapText="1"/>
    </xf>
    <xf numFmtId="0" fontId="2" fillId="0" borderId="6" xfId="1" applyFont="1" applyBorder="1" applyAlignment="1">
      <alignment horizontal="center" vertical="center" textRotation="90" wrapText="1"/>
    </xf>
    <xf numFmtId="0" fontId="2" fillId="0" borderId="4" xfId="1" applyFont="1" applyBorder="1" applyAlignment="1">
      <alignment horizontal="center" vertical="center" textRotation="90"/>
    </xf>
    <xf numFmtId="0" fontId="2" fillId="0" borderId="5" xfId="1" applyFont="1" applyBorder="1" applyAlignment="1">
      <alignment horizontal="center" vertical="center" textRotation="90"/>
    </xf>
    <xf numFmtId="0" fontId="2" fillId="0" borderId="6" xfId="1" applyFont="1" applyBorder="1" applyAlignment="1">
      <alignment horizontal="center" vertical="center" textRotation="90"/>
    </xf>
    <xf numFmtId="0" fontId="2" fillId="0" borderId="12" xfId="0" applyFont="1" applyBorder="1" applyAlignment="1">
      <alignment horizontal="center" wrapText="1"/>
    </xf>
    <xf numFmtId="0" fontId="2" fillId="0" borderId="10" xfId="0" applyFont="1" applyBorder="1" applyAlignment="1">
      <alignment horizontal="center" wrapText="1"/>
    </xf>
    <xf numFmtId="0" fontId="2" fillId="0" borderId="13" xfId="0" applyFont="1" applyBorder="1" applyAlignment="1">
      <alignment horizont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3" xfId="0" applyFont="1" applyBorder="1" applyAlignment="1">
      <alignment horizontal="center" textRotation="90" wrapText="1"/>
    </xf>
    <xf numFmtId="0" fontId="2" fillId="2" borderId="3" xfId="0" applyFont="1" applyFill="1" applyBorder="1" applyAlignment="1">
      <alignment horizontal="center" textRotation="90" wrapText="1"/>
    </xf>
    <xf numFmtId="0" fontId="13" fillId="0" borderId="0" xfId="0" applyFont="1" applyAlignment="1">
      <alignment horizontal="center" vertical="center" wrapText="1"/>
    </xf>
    <xf numFmtId="0" fontId="13" fillId="2" borderId="12" xfId="0" applyFont="1" applyFill="1" applyBorder="1" applyAlignment="1">
      <alignment horizontal="center" vertical="center" wrapText="1"/>
    </xf>
    <xf numFmtId="0" fontId="2" fillId="2" borderId="12" xfId="0" applyFont="1" applyFill="1" applyBorder="1" applyAlignment="1">
      <alignment horizontal="center" wrapText="1"/>
    </xf>
    <xf numFmtId="0" fontId="13" fillId="2" borderId="10" xfId="0" applyFont="1" applyFill="1" applyBorder="1" applyAlignment="1">
      <alignment horizontal="center" wrapText="1"/>
    </xf>
    <xf numFmtId="0" fontId="2" fillId="2" borderId="10" xfId="0" applyFont="1" applyFill="1" applyBorder="1" applyAlignment="1">
      <alignment horizont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2" borderId="0" xfId="0" applyFont="1" applyFill="1" applyAlignment="1">
      <alignment horizontal="left" vertical="center" wrapText="1"/>
    </xf>
    <xf numFmtId="0" fontId="13" fillId="2" borderId="0" xfId="0" applyFont="1" applyFill="1" applyAlignment="1">
      <alignment horizontal="left" vertical="center" wrapText="1"/>
    </xf>
    <xf numFmtId="0" fontId="2" fillId="2" borderId="0" xfId="0" applyFont="1" applyFill="1" applyAlignment="1">
      <alignment horizontal="center" vertical="center" wrapText="1"/>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8" xfId="0" applyFont="1" applyBorder="1" applyAlignment="1">
      <alignment horizontal="center" wrapText="1"/>
    </xf>
    <xf numFmtId="0" fontId="2" fillId="0" borderId="11" xfId="0" applyFont="1" applyBorder="1" applyAlignment="1">
      <alignment horizontal="center" wrapText="1"/>
    </xf>
    <xf numFmtId="0" fontId="2" fillId="0" borderId="14" xfId="0" applyFont="1" applyBorder="1" applyAlignment="1">
      <alignment horizontal="center" wrapText="1"/>
    </xf>
    <xf numFmtId="0" fontId="1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4" xfId="0" applyFont="1" applyBorder="1" applyAlignment="1">
      <alignment horizontal="center" textRotation="90" wrapText="1"/>
    </xf>
    <xf numFmtId="0" fontId="2" fillId="0" borderId="5" xfId="0" applyFont="1" applyBorder="1" applyAlignment="1">
      <alignment horizontal="center" textRotation="90" wrapText="1"/>
    </xf>
    <xf numFmtId="0" fontId="2" fillId="0" borderId="6" xfId="0" applyFont="1" applyBorder="1" applyAlignment="1">
      <alignment horizontal="center" textRotation="90" wrapText="1"/>
    </xf>
    <xf numFmtId="0" fontId="3" fillId="2" borderId="3" xfId="0" applyFont="1" applyFill="1" applyBorder="1" applyAlignment="1">
      <alignment horizontal="center" vertical="center" wrapText="1"/>
    </xf>
    <xf numFmtId="0" fontId="2" fillId="2" borderId="4" xfId="1" applyFont="1" applyFill="1" applyBorder="1" applyAlignment="1">
      <alignment horizontal="center" vertical="center" textRotation="90" wrapText="1"/>
    </xf>
    <xf numFmtId="0" fontId="2" fillId="2" borderId="5" xfId="1" applyFont="1" applyFill="1" applyBorder="1" applyAlignment="1">
      <alignment horizontal="center" vertical="center" textRotation="90" wrapText="1"/>
    </xf>
    <xf numFmtId="0" fontId="2" fillId="2" borderId="6" xfId="1" applyFont="1" applyFill="1" applyBorder="1" applyAlignment="1">
      <alignment horizontal="center" vertical="center" textRotation="90" wrapTex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17" xfId="0" applyFont="1" applyBorder="1" applyAlignment="1">
      <alignment horizontal="center" vertical="center"/>
    </xf>
    <xf numFmtId="0" fontId="2" fillId="0" borderId="18"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2" borderId="25" xfId="1" applyFont="1" applyFill="1" applyBorder="1" applyAlignment="1">
      <alignment horizontal="center" vertical="center" textRotation="90" wrapText="1"/>
    </xf>
    <xf numFmtId="0" fontId="2" fillId="2" borderId="26" xfId="1" applyFont="1" applyFill="1" applyBorder="1" applyAlignment="1">
      <alignment horizontal="center" vertical="center" textRotation="90" wrapText="1"/>
    </xf>
    <xf numFmtId="0" fontId="2" fillId="2" borderId="27" xfId="1" applyFont="1" applyFill="1" applyBorder="1" applyAlignment="1">
      <alignment horizontal="center" vertical="center" textRotation="90" wrapText="1"/>
    </xf>
    <xf numFmtId="0" fontId="2" fillId="2" borderId="28" xfId="1" applyFont="1" applyFill="1" applyBorder="1" applyAlignment="1">
      <alignment horizontal="center" vertical="center" textRotation="90"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V59"/>
  <sheetViews>
    <sheetView view="pageBreakPreview" topLeftCell="A9" zoomScale="50" zoomScaleNormal="55" zoomScaleSheetLayoutView="50" workbookViewId="0">
      <selection sqref="A1:BH19"/>
    </sheetView>
  </sheetViews>
  <sheetFormatPr defaultColWidth="9" defaultRowHeight="15"/>
  <cols>
    <col min="1" max="1" width="5.28515625" customWidth="1"/>
    <col min="2" max="2" width="7.28515625" customWidth="1"/>
    <col min="3" max="3" width="5.28515625" customWidth="1"/>
    <col min="4" max="4" width="4.85546875" customWidth="1"/>
    <col min="5" max="5" width="4.7109375" customWidth="1"/>
    <col min="6" max="8" width="4.28515625" customWidth="1"/>
    <col min="9" max="9" width="4" customWidth="1"/>
    <col min="10" max="10" width="4.85546875" customWidth="1"/>
    <col min="11" max="12" width="4.7109375" customWidth="1"/>
    <col min="13" max="13" width="4.28515625" customWidth="1"/>
    <col min="14" max="14" width="6.28515625" customWidth="1"/>
    <col min="15" max="15" width="4.85546875" customWidth="1"/>
    <col min="16" max="16" width="6.7109375" customWidth="1"/>
    <col min="17" max="17" width="5" customWidth="1"/>
    <col min="18" max="18" width="5.7109375" customWidth="1"/>
    <col min="19" max="19" width="5.42578125" customWidth="1"/>
    <col min="20" max="20" width="4" customWidth="1"/>
    <col min="21" max="21" width="5" customWidth="1"/>
    <col min="22" max="22" width="5.28515625" customWidth="1"/>
    <col min="23" max="23" width="5" customWidth="1"/>
    <col min="24" max="24" width="4.28515625" customWidth="1"/>
    <col min="25" max="25" width="4" customWidth="1"/>
    <col min="26" max="26" width="4.42578125" customWidth="1"/>
    <col min="27" max="27" width="4.28515625" customWidth="1"/>
    <col min="28" max="28" width="4.42578125" customWidth="1"/>
    <col min="29" max="29" width="4.28515625" customWidth="1"/>
    <col min="30" max="30" width="3.85546875" customWidth="1"/>
    <col min="31" max="31" width="4" customWidth="1"/>
    <col min="32" max="32" width="3.85546875" customWidth="1"/>
    <col min="33" max="33" width="4.28515625" customWidth="1"/>
    <col min="34" max="34" width="4.85546875" customWidth="1"/>
    <col min="35" max="35" width="6.140625" customWidth="1"/>
    <col min="36" max="36" width="4.28515625" customWidth="1"/>
    <col min="37" max="37" width="5.28515625" customWidth="1"/>
    <col min="38" max="38" width="4.42578125" customWidth="1"/>
    <col min="39" max="39" width="4.28515625" customWidth="1"/>
    <col min="40" max="40" width="4" customWidth="1"/>
    <col min="41" max="41" width="4.42578125" customWidth="1"/>
    <col min="42" max="42" width="4.85546875" customWidth="1"/>
    <col min="43" max="43" width="6.140625" customWidth="1"/>
    <col min="44" max="44" width="6.7109375" customWidth="1"/>
    <col min="45" max="45" width="5.85546875" customWidth="1"/>
    <col min="46" max="46" width="4.28515625" customWidth="1"/>
    <col min="47" max="47" width="4" customWidth="1"/>
    <col min="48" max="48" width="4.7109375" customWidth="1"/>
    <col min="49" max="49" width="4.28515625" customWidth="1"/>
    <col min="50" max="50" width="4.42578125" customWidth="1"/>
    <col min="51" max="51" width="5.42578125" customWidth="1"/>
    <col min="52" max="52" width="4" customWidth="1"/>
    <col min="53" max="53" width="4.28515625" customWidth="1"/>
    <col min="54" max="54" width="0.5703125" customWidth="1"/>
    <col min="55" max="55" width="7.28515625" customWidth="1"/>
    <col min="56" max="56" width="6.7109375" customWidth="1"/>
    <col min="57" max="57" width="4.85546875" customWidth="1"/>
    <col min="58" max="58" width="7.28515625" customWidth="1"/>
    <col min="59" max="59" width="5.28515625" customWidth="1"/>
    <col min="60" max="60" width="6.28515625" customWidth="1"/>
  </cols>
  <sheetData>
    <row r="1" spans="1:256">
      <c r="BE1" s="85"/>
    </row>
    <row r="2" spans="1:256" ht="48.75" customHeight="1">
      <c r="A2" s="186" t="s">
        <v>172</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row>
    <row r="3" spans="1:256" ht="20.25">
      <c r="A3" s="169"/>
      <c r="B3" s="188" t="s">
        <v>0</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row>
    <row r="4" spans="1:256" s="82" customFormat="1" ht="24" customHeight="1">
      <c r="A4" s="189" t="s">
        <v>55</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row>
    <row r="5" spans="1:256" ht="20.25">
      <c r="A5" s="169"/>
      <c r="B5" s="170"/>
      <c r="C5" s="170"/>
      <c r="D5" s="170"/>
      <c r="E5" s="170"/>
      <c r="F5" s="170"/>
      <c r="G5" s="170"/>
      <c r="H5" s="170"/>
      <c r="I5" s="170"/>
      <c r="J5" s="169"/>
      <c r="K5" s="169"/>
      <c r="L5" s="169"/>
      <c r="M5" s="169"/>
      <c r="N5" s="169"/>
      <c r="O5" s="169"/>
      <c r="P5" s="169"/>
      <c r="Q5" s="169"/>
      <c r="R5" s="169"/>
      <c r="S5" s="169"/>
      <c r="T5" s="169"/>
      <c r="U5" s="169"/>
      <c r="V5" s="169"/>
      <c r="W5" s="169"/>
      <c r="X5" s="169"/>
      <c r="Y5" s="169"/>
      <c r="Z5" s="169"/>
      <c r="AA5" s="169"/>
      <c r="AB5" s="169"/>
      <c r="AC5" s="169"/>
      <c r="AD5" s="169"/>
      <c r="AE5" s="169"/>
      <c r="AF5" s="169"/>
      <c r="AG5" s="170"/>
      <c r="AH5" s="171"/>
      <c r="AI5" s="169"/>
      <c r="AJ5" s="169"/>
      <c r="AK5" s="170"/>
      <c r="AL5" s="170"/>
      <c r="AM5" s="170"/>
      <c r="AN5" s="170"/>
      <c r="AO5" s="172"/>
      <c r="AP5" s="169"/>
      <c r="AQ5" s="169"/>
      <c r="AR5" s="169"/>
      <c r="AS5" s="170"/>
      <c r="AT5" s="170"/>
      <c r="AU5" s="173"/>
      <c r="AV5" s="173"/>
      <c r="AW5" s="173"/>
      <c r="AX5" s="173"/>
      <c r="AY5" s="173"/>
      <c r="AZ5" s="173"/>
      <c r="BA5" s="173"/>
      <c r="BB5" s="173"/>
      <c r="BC5" s="173"/>
      <c r="BD5" s="173"/>
      <c r="BE5" s="173"/>
      <c r="BF5" s="173"/>
      <c r="BG5" s="169"/>
      <c r="BH5" s="169"/>
    </row>
    <row r="6" spans="1:256" ht="75.75" customHeight="1">
      <c r="A6" s="190" t="s">
        <v>148</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86" t="s">
        <v>1</v>
      </c>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c r="GM6" s="87"/>
      <c r="GN6" s="87"/>
      <c r="GO6" s="87"/>
      <c r="GP6" s="87"/>
      <c r="GQ6" s="87"/>
      <c r="GR6" s="87"/>
      <c r="GS6" s="87"/>
      <c r="GT6" s="87"/>
      <c r="GU6" s="87"/>
      <c r="GV6" s="87"/>
      <c r="GW6" s="87"/>
      <c r="GX6" s="87"/>
      <c r="GY6" s="87"/>
      <c r="GZ6" s="87"/>
      <c r="HA6" s="87"/>
      <c r="HB6" s="87"/>
      <c r="HC6" s="87"/>
      <c r="HD6" s="87"/>
      <c r="HE6" s="87"/>
      <c r="HF6" s="87"/>
      <c r="HG6" s="87"/>
      <c r="HH6" s="87"/>
      <c r="HI6" s="87"/>
      <c r="HJ6" s="87"/>
      <c r="HK6" s="87"/>
      <c r="HL6" s="87"/>
      <c r="HM6" s="87"/>
      <c r="HN6" s="87"/>
      <c r="HO6" s="87"/>
      <c r="HP6" s="87"/>
      <c r="HQ6" s="87"/>
      <c r="HR6" s="87"/>
      <c r="HS6" s="87"/>
      <c r="HT6" s="87"/>
      <c r="HU6" s="87"/>
      <c r="HV6" s="87"/>
      <c r="HW6" s="87"/>
      <c r="HX6" s="87"/>
      <c r="HY6" s="87"/>
      <c r="HZ6" s="87"/>
      <c r="IA6" s="87"/>
      <c r="IB6" s="87"/>
      <c r="IC6" s="87"/>
      <c r="ID6" s="87"/>
      <c r="IE6" s="87"/>
      <c r="IF6" s="87"/>
      <c r="IG6" s="87"/>
      <c r="IH6" s="87"/>
      <c r="II6" s="87"/>
      <c r="IJ6" s="87"/>
      <c r="IK6" s="87"/>
      <c r="IL6" s="87"/>
      <c r="IM6" s="87"/>
      <c r="IN6" s="87"/>
      <c r="IO6" s="87"/>
      <c r="IP6" s="87"/>
      <c r="IQ6" s="87"/>
      <c r="IR6" s="87"/>
      <c r="IS6" s="87"/>
      <c r="IT6" s="87"/>
      <c r="IU6" s="87"/>
      <c r="IV6" s="87"/>
    </row>
    <row r="7" spans="1:256" ht="10.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86"/>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7"/>
      <c r="IO7" s="87"/>
      <c r="IP7" s="87"/>
      <c r="IQ7" s="87"/>
      <c r="IR7" s="87"/>
      <c r="IS7" s="87"/>
      <c r="IT7" s="87"/>
      <c r="IU7" s="87"/>
      <c r="IV7" s="87"/>
    </row>
    <row r="8" spans="1:256" ht="19.5" customHeight="1">
      <c r="A8" s="174"/>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86"/>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row>
    <row r="9" spans="1:256" ht="63.75" customHeight="1">
      <c r="A9" s="175"/>
      <c r="B9" s="175"/>
      <c r="C9" s="188" t="s">
        <v>2</v>
      </c>
      <c r="D9" s="188"/>
      <c r="E9" s="188"/>
      <c r="F9" s="188"/>
      <c r="G9" s="188"/>
      <c r="H9" s="188"/>
      <c r="I9" s="188"/>
      <c r="J9" s="188"/>
      <c r="K9" s="188"/>
      <c r="L9" s="188"/>
      <c r="M9" s="188"/>
      <c r="N9" s="188"/>
      <c r="O9" s="188"/>
      <c r="P9" s="188"/>
      <c r="Q9" s="188"/>
      <c r="R9" s="188"/>
      <c r="S9" s="176"/>
      <c r="T9" s="176"/>
      <c r="U9" s="176"/>
      <c r="V9" s="176"/>
      <c r="W9" s="175"/>
      <c r="X9" s="186" t="s">
        <v>3</v>
      </c>
      <c r="Y9" s="186"/>
      <c r="Z9" s="186"/>
      <c r="AA9" s="186"/>
      <c r="AB9" s="186"/>
      <c r="AC9" s="186"/>
      <c r="AD9" s="186"/>
      <c r="AE9" s="186"/>
      <c r="AF9" s="186"/>
      <c r="AG9" s="186"/>
      <c r="AH9" s="186"/>
      <c r="AI9" s="186"/>
      <c r="AJ9" s="186"/>
      <c r="AK9" s="186"/>
      <c r="AL9" s="186"/>
      <c r="AM9" s="186"/>
      <c r="AN9" s="186"/>
      <c r="AO9" s="186"/>
      <c r="AP9" s="186"/>
      <c r="AQ9" s="186"/>
      <c r="AR9" s="186"/>
      <c r="AS9" s="186"/>
      <c r="AT9" s="169"/>
      <c r="AU9" s="169"/>
      <c r="AV9" s="169"/>
      <c r="AW9" s="169"/>
      <c r="AX9" s="169"/>
      <c r="AY9" s="169"/>
      <c r="AZ9" s="169"/>
      <c r="BA9" s="169"/>
      <c r="BB9" s="169"/>
      <c r="BC9" s="169"/>
      <c r="BD9" s="169"/>
      <c r="BE9" s="169"/>
      <c r="BF9" s="169"/>
      <c r="BG9" s="169"/>
      <c r="BH9" s="169"/>
    </row>
    <row r="10" spans="1:256" ht="138" customHeight="1">
      <c r="A10" s="175"/>
      <c r="B10" s="175"/>
      <c r="C10" s="186" t="s">
        <v>147</v>
      </c>
      <c r="D10" s="186"/>
      <c r="E10" s="186"/>
      <c r="F10" s="186"/>
      <c r="G10" s="186"/>
      <c r="H10" s="186"/>
      <c r="I10" s="186"/>
      <c r="J10" s="186"/>
      <c r="K10" s="186"/>
      <c r="L10" s="186"/>
      <c r="M10" s="186"/>
      <c r="N10" s="186"/>
      <c r="O10" s="186"/>
      <c r="P10" s="186"/>
      <c r="Q10" s="186"/>
      <c r="R10" s="186"/>
      <c r="S10" s="177"/>
      <c r="T10" s="176"/>
      <c r="U10" s="176"/>
      <c r="V10" s="176"/>
      <c r="W10" s="175"/>
      <c r="X10" s="187" t="s">
        <v>146</v>
      </c>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69"/>
      <c r="AU10" s="169"/>
      <c r="AV10" s="169"/>
      <c r="AW10" s="169"/>
      <c r="AX10" s="169"/>
      <c r="AY10" s="169"/>
      <c r="AZ10" s="169"/>
      <c r="BA10" s="169"/>
      <c r="BB10" s="169"/>
      <c r="BC10" s="169"/>
      <c r="BD10" s="169"/>
      <c r="BE10" s="169"/>
      <c r="BF10" s="169"/>
      <c r="BG10" s="169"/>
      <c r="BH10" s="169"/>
    </row>
    <row r="11" spans="1:256" ht="20.25">
      <c r="A11" s="178"/>
      <c r="B11" s="178"/>
      <c r="C11" s="178"/>
      <c r="D11" s="178"/>
      <c r="E11" s="178"/>
      <c r="F11" s="178"/>
      <c r="G11" s="178"/>
      <c r="H11" s="178"/>
      <c r="I11" s="178"/>
      <c r="J11" s="178"/>
      <c r="K11" s="178"/>
      <c r="L11" s="178"/>
      <c r="M11" s="178"/>
      <c r="N11" s="178"/>
      <c r="O11" s="179"/>
      <c r="P11" s="178"/>
      <c r="Q11" s="178"/>
      <c r="R11" s="178"/>
      <c r="S11" s="178"/>
      <c r="T11" s="178"/>
      <c r="U11" s="178"/>
      <c r="V11" s="178"/>
      <c r="W11" s="178"/>
      <c r="X11" s="178"/>
      <c r="Y11" s="178"/>
      <c r="Z11" s="178"/>
      <c r="AA11" s="172"/>
      <c r="AB11" s="172"/>
      <c r="AC11" s="172"/>
      <c r="AD11" s="172"/>
      <c r="AE11" s="172"/>
      <c r="AF11" s="172"/>
      <c r="AG11" s="172"/>
      <c r="AH11" s="172"/>
      <c r="AI11" s="172"/>
      <c r="AJ11" s="172"/>
      <c r="AK11" s="172"/>
      <c r="AL11" s="172"/>
      <c r="AM11" s="178"/>
      <c r="AN11" s="178"/>
      <c r="AO11" s="178"/>
      <c r="AP11" s="178"/>
      <c r="AQ11" s="178"/>
      <c r="AR11" s="178"/>
      <c r="AS11" s="178"/>
      <c r="AT11" s="178"/>
      <c r="AU11" s="178"/>
      <c r="AV11" s="178"/>
      <c r="AW11" s="178"/>
      <c r="AX11" s="178"/>
      <c r="AY11" s="178"/>
      <c r="AZ11" s="178"/>
      <c r="BA11" s="179"/>
      <c r="BB11" s="179"/>
      <c r="BC11" s="178"/>
      <c r="BD11" s="178"/>
      <c r="BE11" s="178"/>
      <c r="BF11" s="178"/>
      <c r="BG11" s="178"/>
      <c r="BH11" s="178"/>
      <c r="BI11" s="69"/>
      <c r="BJ11" s="69"/>
      <c r="BK11" s="69"/>
      <c r="BL11" s="69"/>
      <c r="BM11" s="69"/>
      <c r="BN11" s="69"/>
      <c r="BO11" s="69"/>
    </row>
    <row r="12" spans="1:256" ht="20.25">
      <c r="A12" s="173"/>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88"/>
      <c r="BJ12" s="83"/>
      <c r="BK12" s="83"/>
      <c r="BL12" s="83"/>
      <c r="BM12" s="83"/>
      <c r="BN12" s="83"/>
      <c r="BO12" s="83"/>
    </row>
    <row r="13" spans="1:256" ht="34.5" customHeight="1">
      <c r="A13" s="178"/>
      <c r="B13" s="178"/>
      <c r="C13" s="178"/>
      <c r="D13" s="178"/>
      <c r="E13" s="180" t="s">
        <v>52</v>
      </c>
      <c r="F13" s="178"/>
      <c r="G13" s="178"/>
      <c r="H13" s="178"/>
      <c r="I13" s="178"/>
      <c r="J13" s="178"/>
      <c r="K13" s="178"/>
      <c r="L13" s="178"/>
      <c r="M13" s="178"/>
      <c r="N13" s="178"/>
      <c r="O13" s="178"/>
      <c r="P13" s="178"/>
      <c r="Q13" s="181" t="s">
        <v>54</v>
      </c>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2"/>
      <c r="AQ13" s="182"/>
      <c r="AR13" s="182"/>
      <c r="AS13" s="178"/>
      <c r="AT13" s="178"/>
      <c r="AU13" s="178"/>
      <c r="AV13" s="178"/>
      <c r="AW13" s="178"/>
      <c r="AX13" s="178"/>
      <c r="AY13" s="178"/>
      <c r="AZ13" s="178"/>
      <c r="BA13" s="178"/>
      <c r="BB13" s="178"/>
      <c r="BC13" s="178"/>
      <c r="BD13" s="178"/>
      <c r="BE13" s="178"/>
      <c r="BF13" s="178"/>
      <c r="BG13" s="178"/>
      <c r="BH13" s="178"/>
      <c r="BI13" s="69"/>
      <c r="BJ13" s="69"/>
      <c r="BK13" s="69"/>
      <c r="BL13" s="69"/>
      <c r="BM13" s="69"/>
      <c r="BN13" s="69"/>
      <c r="BO13" s="69"/>
    </row>
    <row r="14" spans="1:256" ht="34.5" customHeight="1">
      <c r="A14" s="178"/>
      <c r="B14" s="178"/>
      <c r="C14" s="178"/>
      <c r="D14" s="178"/>
      <c r="E14" s="178" t="s">
        <v>173</v>
      </c>
      <c r="F14" s="178"/>
      <c r="G14" s="178"/>
      <c r="H14" s="178"/>
      <c r="I14" s="178"/>
      <c r="J14" s="178"/>
      <c r="K14" s="178"/>
      <c r="L14" s="178"/>
      <c r="M14" s="178"/>
      <c r="N14" s="181" t="s">
        <v>53</v>
      </c>
      <c r="O14" s="181"/>
      <c r="P14" s="181"/>
      <c r="Q14" s="181"/>
      <c r="R14" s="181"/>
      <c r="S14" s="181"/>
      <c r="T14" s="181"/>
      <c r="U14" s="181"/>
      <c r="V14" s="181"/>
      <c r="W14" s="181"/>
      <c r="X14" s="181"/>
      <c r="Y14" s="181"/>
      <c r="Z14" s="181"/>
      <c r="AA14" s="181"/>
      <c r="AB14" s="181"/>
      <c r="AC14" s="181"/>
      <c r="AD14" s="181"/>
      <c r="AE14" s="181"/>
      <c r="AF14" s="181"/>
      <c r="AG14" s="181"/>
      <c r="AH14" s="181"/>
      <c r="AI14" s="181"/>
      <c r="AJ14" s="178"/>
      <c r="AK14" s="178"/>
      <c r="AL14" s="178"/>
      <c r="AM14" s="178"/>
      <c r="AN14" s="178"/>
      <c r="AO14" s="178"/>
      <c r="AP14" s="178"/>
      <c r="AQ14" s="178"/>
      <c r="AR14" s="178"/>
      <c r="AS14" s="178"/>
      <c r="AT14" s="178"/>
      <c r="AU14" s="178"/>
      <c r="AV14" s="178"/>
      <c r="AW14" s="178"/>
      <c r="AX14" s="178"/>
      <c r="AY14" s="178"/>
      <c r="AZ14" s="178"/>
      <c r="BA14" s="169"/>
      <c r="BB14" s="169"/>
      <c r="BC14" s="169"/>
      <c r="BD14" s="169"/>
      <c r="BE14" s="178"/>
      <c r="BF14" s="178"/>
      <c r="BG14" s="178"/>
      <c r="BH14" s="178"/>
      <c r="BI14" s="69"/>
      <c r="BJ14" s="69"/>
      <c r="BK14" s="69"/>
      <c r="BL14" s="69"/>
      <c r="BM14" s="69"/>
      <c r="BN14" s="69"/>
      <c r="BO14" s="69"/>
    </row>
    <row r="15" spans="1:256" ht="34.5" customHeight="1">
      <c r="A15" s="178"/>
      <c r="B15" s="178"/>
      <c r="C15" s="178"/>
      <c r="D15" s="178"/>
      <c r="E15" s="178" t="s">
        <v>174</v>
      </c>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2"/>
      <c r="AG15" s="172"/>
      <c r="AH15" s="172"/>
      <c r="AI15" s="178"/>
      <c r="AJ15" s="178"/>
      <c r="AK15" s="178"/>
      <c r="AL15" s="178"/>
      <c r="AM15" s="178"/>
      <c r="AN15" s="178"/>
      <c r="AO15" s="178"/>
      <c r="AP15" s="178"/>
      <c r="AQ15" s="178"/>
      <c r="AR15" s="178"/>
      <c r="AS15" s="178"/>
      <c r="AT15" s="178"/>
      <c r="AU15" s="178"/>
      <c r="AV15" s="178"/>
      <c r="AW15" s="179"/>
      <c r="AX15" s="179"/>
      <c r="AY15" s="178"/>
      <c r="AZ15" s="178"/>
      <c r="BA15" s="169"/>
      <c r="BB15" s="169"/>
      <c r="BC15" s="169"/>
      <c r="BD15" s="169"/>
      <c r="BE15" s="178"/>
      <c r="BF15" s="178"/>
      <c r="BG15" s="178"/>
      <c r="BH15" s="178"/>
      <c r="BI15" s="69"/>
      <c r="BJ15" s="69"/>
      <c r="BK15" s="69"/>
      <c r="BL15" s="69"/>
      <c r="BM15" s="69"/>
      <c r="BN15" s="69"/>
      <c r="BO15" s="69"/>
    </row>
    <row r="16" spans="1:256" ht="34.5" customHeight="1">
      <c r="A16" s="178"/>
      <c r="B16" s="178"/>
      <c r="C16" s="178"/>
      <c r="D16" s="178"/>
      <c r="E16" s="178" t="s">
        <v>175</v>
      </c>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2"/>
      <c r="AG16" s="172"/>
      <c r="AH16" s="172"/>
      <c r="AI16" s="178"/>
      <c r="AJ16" s="178"/>
      <c r="AK16" s="178"/>
      <c r="AL16" s="178"/>
      <c r="AM16" s="178"/>
      <c r="AN16" s="178"/>
      <c r="AO16" s="178"/>
      <c r="AP16" s="178"/>
      <c r="AQ16" s="178"/>
      <c r="AR16" s="178"/>
      <c r="AS16" s="178"/>
      <c r="AT16" s="178"/>
      <c r="AU16" s="178"/>
      <c r="AV16" s="178"/>
      <c r="AW16" s="179"/>
      <c r="AX16" s="179"/>
      <c r="AY16" s="178"/>
      <c r="AZ16" s="178"/>
      <c r="BA16" s="169"/>
      <c r="BB16" s="169"/>
      <c r="BC16" s="169"/>
      <c r="BD16" s="169"/>
      <c r="BE16" s="178"/>
      <c r="BF16" s="178"/>
      <c r="BG16" s="178"/>
      <c r="BH16" s="178"/>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row>
    <row r="17" spans="1:256" ht="34.5" customHeight="1">
      <c r="A17" s="178"/>
      <c r="B17" s="178"/>
      <c r="C17" s="178"/>
      <c r="D17" s="178"/>
      <c r="E17" s="178" t="s">
        <v>176</v>
      </c>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2"/>
      <c r="AG17" s="172"/>
      <c r="AH17" s="172"/>
      <c r="AI17" s="178"/>
      <c r="AJ17" s="178"/>
      <c r="AK17" s="178"/>
      <c r="AL17" s="178"/>
      <c r="AM17" s="178"/>
      <c r="AN17" s="178"/>
      <c r="AO17" s="178"/>
      <c r="AP17" s="178"/>
      <c r="AQ17" s="178"/>
      <c r="AR17" s="178"/>
      <c r="AS17" s="178"/>
      <c r="AT17" s="178"/>
      <c r="AU17" s="178"/>
      <c r="AV17" s="178"/>
      <c r="AW17" s="179"/>
      <c r="AX17" s="179"/>
      <c r="AY17" s="178"/>
      <c r="AZ17" s="178"/>
      <c r="BA17" s="169"/>
      <c r="BB17" s="169"/>
      <c r="BC17" s="169"/>
      <c r="BD17" s="169"/>
      <c r="BE17" s="178"/>
      <c r="BF17" s="178"/>
      <c r="BG17" s="178"/>
      <c r="BH17" s="178"/>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row>
    <row r="18" spans="1:256" ht="34.5" customHeight="1">
      <c r="A18" s="178"/>
      <c r="B18" s="178"/>
      <c r="C18" s="178"/>
      <c r="D18" s="178"/>
      <c r="E18" s="178"/>
      <c r="F18" s="178"/>
      <c r="G18" s="178"/>
      <c r="H18" s="178"/>
      <c r="I18" s="170"/>
      <c r="J18" s="170"/>
      <c r="K18" s="170"/>
      <c r="L18" s="170"/>
      <c r="M18" s="170"/>
      <c r="N18" s="170"/>
      <c r="O18" s="170"/>
      <c r="P18" s="170"/>
      <c r="Q18" s="172"/>
      <c r="R18" s="172"/>
      <c r="S18" s="172"/>
      <c r="T18" s="172"/>
      <c r="U18" s="170"/>
      <c r="V18" s="170"/>
      <c r="W18" s="170"/>
      <c r="X18" s="170"/>
      <c r="Y18" s="170"/>
      <c r="Z18" s="170"/>
      <c r="AA18" s="170"/>
      <c r="AB18" s="170"/>
      <c r="AC18" s="170"/>
      <c r="AD18" s="170"/>
      <c r="AE18" s="170"/>
      <c r="AF18" s="170"/>
      <c r="AG18" s="170"/>
      <c r="AH18" s="170"/>
      <c r="AI18" s="172"/>
      <c r="AJ18" s="172"/>
      <c r="AK18" s="172"/>
      <c r="AL18" s="172"/>
      <c r="AM18" s="178"/>
      <c r="AN18" s="178"/>
      <c r="AO18" s="178"/>
      <c r="AP18" s="178"/>
      <c r="AQ18" s="178"/>
      <c r="AR18" s="178"/>
      <c r="AS18" s="178"/>
      <c r="AT18" s="178"/>
      <c r="AU18" s="178"/>
      <c r="AV18" s="178"/>
      <c r="AW18" s="178"/>
      <c r="AX18" s="178"/>
      <c r="AY18" s="178"/>
      <c r="AZ18" s="178"/>
      <c r="BA18" s="179"/>
      <c r="BB18" s="179"/>
      <c r="BC18" s="178"/>
      <c r="BD18" s="178"/>
      <c r="BE18" s="178"/>
      <c r="BF18" s="178"/>
      <c r="BG18" s="178"/>
      <c r="BH18" s="178"/>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row>
    <row r="19" spans="1:256" ht="34.5" customHeight="1">
      <c r="A19" s="178"/>
      <c r="B19" s="178"/>
      <c r="C19" s="178"/>
      <c r="D19" s="178"/>
      <c r="E19" s="178"/>
      <c r="F19" s="178"/>
      <c r="G19" s="178"/>
      <c r="H19" s="178"/>
      <c r="I19" s="178"/>
      <c r="J19" s="178"/>
      <c r="K19" s="178"/>
      <c r="L19" s="178"/>
      <c r="M19" s="178"/>
      <c r="N19" s="178"/>
      <c r="O19" s="179"/>
      <c r="P19" s="178"/>
      <c r="Q19" s="178"/>
      <c r="R19" s="178"/>
      <c r="S19" s="178"/>
      <c r="T19" s="178"/>
      <c r="U19" s="178"/>
      <c r="V19" s="178"/>
      <c r="W19" s="178"/>
      <c r="X19" s="178"/>
      <c r="Y19" s="178"/>
      <c r="Z19" s="178"/>
      <c r="AA19" s="172"/>
      <c r="AB19" s="172"/>
      <c r="AC19" s="172"/>
      <c r="AD19" s="172"/>
      <c r="AE19" s="172"/>
      <c r="AF19" s="172"/>
      <c r="AG19" s="172"/>
      <c r="AH19" s="172"/>
      <c r="AI19" s="172"/>
      <c r="AJ19" s="172"/>
      <c r="AK19" s="172"/>
      <c r="AL19" s="172"/>
      <c r="AM19" s="178"/>
      <c r="AN19" s="178"/>
      <c r="AO19" s="178"/>
      <c r="AP19" s="178"/>
      <c r="AQ19" s="178"/>
      <c r="AR19" s="178"/>
      <c r="AS19" s="178"/>
      <c r="AT19" s="178"/>
      <c r="AU19" s="178"/>
      <c r="AV19" s="178"/>
      <c r="AW19" s="178"/>
      <c r="AX19" s="178"/>
      <c r="AY19" s="178"/>
      <c r="AZ19" s="178"/>
      <c r="BA19" s="179"/>
      <c r="BB19" s="179"/>
      <c r="BC19" s="178"/>
      <c r="BD19" s="178"/>
      <c r="BE19" s="178"/>
      <c r="BF19" s="178"/>
      <c r="BG19" s="178"/>
      <c r="BH19" s="178"/>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row>
    <row r="20" spans="1:256" ht="34.5" customHeight="1">
      <c r="A20" s="83"/>
      <c r="B20" s="83"/>
      <c r="C20" s="83"/>
      <c r="D20" s="84"/>
      <c r="E20" s="84"/>
      <c r="F20" s="84"/>
      <c r="G20" s="84"/>
      <c r="H20" s="84"/>
      <c r="I20" s="84"/>
      <c r="J20" s="84"/>
      <c r="K20" s="84"/>
      <c r="L20" s="84"/>
      <c r="M20" s="84"/>
      <c r="N20" s="84"/>
      <c r="O20" s="84"/>
      <c r="P20" s="84"/>
      <c r="Q20" s="84"/>
      <c r="R20" s="84"/>
      <c r="S20" s="84"/>
      <c r="T20" s="84"/>
      <c r="U20" s="84"/>
      <c r="V20" s="84"/>
      <c r="W20" s="84"/>
      <c r="X20" s="84"/>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9"/>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row>
    <row r="21" spans="1:256">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9"/>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row>
    <row r="22" spans="1:256">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9"/>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row>
    <row r="23" spans="1:256">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9"/>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row>
    <row r="24" spans="1:256">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9"/>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row>
    <row r="25" spans="1:256">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9"/>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row>
    <row r="26" spans="1:256">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9"/>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row>
    <row r="27" spans="1:256">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9"/>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row>
    <row r="28" spans="1:256">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row>
    <row r="29" spans="1:256">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row>
    <row r="30" spans="1:256">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row>
    <row r="31" spans="1:256">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row>
    <row r="32" spans="1:256">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row>
    <row r="33" spans="1:6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row>
    <row r="34" spans="1:6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row>
    <row r="35" spans="1:6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row>
    <row r="36" spans="1:6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row>
    <row r="37" spans="1:6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row>
    <row r="38" spans="1:6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row>
    <row r="39" spans="1:6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row>
    <row r="40" spans="1:6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row>
    <row r="41" spans="1:6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row>
    <row r="42" spans="1:6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row>
    <row r="43" spans="1:6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row>
    <row r="44" spans="1:6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row>
    <row r="45" spans="1:6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row>
    <row r="46" spans="1:6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row>
    <row r="47" spans="1:6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row>
    <row r="48" spans="1:61">
      <c r="BI48" s="83"/>
    </row>
    <row r="49" spans="61:61">
      <c r="BI49" s="83"/>
    </row>
    <row r="50" spans="61:61">
      <c r="BI50" s="83"/>
    </row>
    <row r="51" spans="61:61">
      <c r="BI51" s="83"/>
    </row>
    <row r="52" spans="61:61">
      <c r="BI52" s="83"/>
    </row>
    <row r="53" spans="61:61">
      <c r="BI53" s="83"/>
    </row>
    <row r="54" spans="61:61">
      <c r="BI54" s="83"/>
    </row>
    <row r="55" spans="61:61">
      <c r="BI55" s="83"/>
    </row>
    <row r="56" spans="61:61">
      <c r="BI56" s="83"/>
    </row>
    <row r="57" spans="61:61">
      <c r="BI57" s="83"/>
    </row>
    <row r="58" spans="61:61">
      <c r="BI58" s="83"/>
    </row>
    <row r="59" spans="61:61">
      <c r="BI59" s="83"/>
    </row>
  </sheetData>
  <mergeCells count="8">
    <mergeCell ref="A2:BH2"/>
    <mergeCell ref="C10:R10"/>
    <mergeCell ref="X10:AS10"/>
    <mergeCell ref="B3:BH3"/>
    <mergeCell ref="A4:BH4"/>
    <mergeCell ref="A6:BH6"/>
    <mergeCell ref="C9:R9"/>
    <mergeCell ref="X9:AS9"/>
  </mergeCells>
  <pageMargins left="0.70866141732283505" right="0.70866141732283505" top="0.74803149606299202" bottom="0.74803149606299202" header="0.31496062992126" footer="0.31496062992126"/>
  <pageSetup paperSize="9" scale="44" fitToWidth="0" orientation="landscape" r:id="rId1"/>
  <colBreaks count="1" manualBreakCount="1">
    <brk id="60" max="1048575" man="1"/>
  </colBreaks>
</worksheet>
</file>

<file path=xl/worksheets/sheet2.xml><?xml version="1.0" encoding="utf-8"?>
<worksheet xmlns="http://schemas.openxmlformats.org/spreadsheetml/2006/main" xmlns:r="http://schemas.openxmlformats.org/officeDocument/2006/relationships">
  <dimension ref="A1:AR76"/>
  <sheetViews>
    <sheetView view="pageBreakPreview" topLeftCell="B1" zoomScale="80" zoomScaleNormal="40" zoomScaleSheetLayoutView="80" zoomScalePageLayoutView="50" workbookViewId="0">
      <selection activeCell="R76" sqref="C1:R76"/>
    </sheetView>
  </sheetViews>
  <sheetFormatPr defaultColWidth="8.85546875" defaultRowHeight="53.45" customHeight="1"/>
  <cols>
    <col min="1" max="1" width="9.28515625" style="12" hidden="1" customWidth="1"/>
    <col min="2" max="2" width="9.28515625" style="12" customWidth="1"/>
    <col min="3" max="3" width="7.85546875" style="12" customWidth="1"/>
    <col min="4" max="4" width="64.85546875" style="13" customWidth="1"/>
    <col min="5" max="6" width="11.28515625" style="14" customWidth="1"/>
    <col min="7" max="7" width="11.42578125" style="14" customWidth="1"/>
    <col min="8" max="8" width="8.7109375" style="15" customWidth="1"/>
    <col min="9" max="9" width="6.7109375" style="15" customWidth="1"/>
    <col min="10" max="10" width="7.42578125" style="16" customWidth="1"/>
    <col min="11" max="11" width="10.5703125" style="14" customWidth="1"/>
    <col min="12" max="12" width="9.28515625" style="14" customWidth="1"/>
    <col min="13" max="13" width="10.140625" style="14" customWidth="1"/>
    <col min="14" max="14" width="8.7109375" style="14" customWidth="1"/>
    <col min="15" max="15" width="10.28515625" style="14" customWidth="1"/>
    <col min="16" max="16" width="10.140625" style="14" customWidth="1"/>
    <col min="17" max="17" width="9.5703125" style="14" customWidth="1"/>
    <col min="18" max="18" width="9.85546875" style="14" customWidth="1"/>
    <col min="19" max="19" width="9.140625" style="14" customWidth="1"/>
    <col min="20" max="20" width="10.7109375" style="14" customWidth="1"/>
    <col min="21" max="55" width="8.85546875" style="14"/>
    <col min="56" max="58" width="9.140625" style="14" customWidth="1"/>
    <col min="59" max="16384" width="8.85546875" style="14"/>
  </cols>
  <sheetData>
    <row r="1" spans="1:44" ht="54" customHeight="1">
      <c r="B1" s="146"/>
      <c r="C1" s="146"/>
      <c r="D1" s="223" t="s">
        <v>33</v>
      </c>
      <c r="E1" s="223"/>
      <c r="F1" s="223"/>
      <c r="G1" s="223"/>
      <c r="H1" s="223"/>
      <c r="I1" s="223"/>
      <c r="J1" s="223"/>
      <c r="K1" s="223"/>
      <c r="L1" s="223"/>
      <c r="M1" s="223"/>
      <c r="N1" s="223"/>
      <c r="O1" s="223"/>
      <c r="P1" s="223"/>
      <c r="Q1" s="223"/>
      <c r="R1" s="223"/>
      <c r="S1" s="60"/>
      <c r="T1" s="60"/>
      <c r="U1" s="60"/>
      <c r="V1" s="60"/>
      <c r="W1" s="60"/>
      <c r="X1" s="60"/>
      <c r="Y1" s="60"/>
      <c r="Z1" s="60"/>
      <c r="AA1" s="60"/>
      <c r="AB1" s="68" t="s">
        <v>4</v>
      </c>
      <c r="AC1" s="68"/>
      <c r="AD1" s="68"/>
      <c r="AE1" s="68"/>
      <c r="AF1" s="68"/>
      <c r="AG1" s="68"/>
      <c r="AH1" s="68"/>
      <c r="AI1" s="69"/>
    </row>
    <row r="2" spans="1:44" ht="44.25" customHeight="1">
      <c r="A2" s="191"/>
      <c r="B2" s="141"/>
      <c r="C2" s="216" t="s">
        <v>5</v>
      </c>
      <c r="D2" s="214" t="s">
        <v>85</v>
      </c>
      <c r="E2" s="208" t="s">
        <v>86</v>
      </c>
      <c r="F2" s="209"/>
      <c r="G2" s="210"/>
      <c r="H2" s="205"/>
      <c r="I2" s="206"/>
      <c r="J2" s="207"/>
      <c r="K2" s="202" t="s">
        <v>87</v>
      </c>
      <c r="L2" s="203"/>
      <c r="M2" s="203"/>
      <c r="N2" s="203"/>
      <c r="O2" s="203"/>
      <c r="P2" s="203"/>
      <c r="Q2" s="203"/>
      <c r="R2" s="204"/>
    </row>
    <row r="3" spans="1:44" ht="49.5" customHeight="1">
      <c r="A3" s="192"/>
      <c r="B3" s="142"/>
      <c r="C3" s="217"/>
      <c r="D3" s="215"/>
      <c r="E3" s="211"/>
      <c r="F3" s="212"/>
      <c r="G3" s="213"/>
      <c r="H3" s="221" t="s">
        <v>89</v>
      </c>
      <c r="I3" s="221" t="s">
        <v>90</v>
      </c>
      <c r="J3" s="222" t="s">
        <v>178</v>
      </c>
      <c r="K3" s="228" t="s">
        <v>112</v>
      </c>
      <c r="L3" s="229"/>
      <c r="M3" s="228" t="s">
        <v>113</v>
      </c>
      <c r="N3" s="229"/>
      <c r="O3" s="228" t="s">
        <v>114</v>
      </c>
      <c r="P3" s="229"/>
      <c r="Q3" s="228" t="s">
        <v>115</v>
      </c>
      <c r="R3" s="229"/>
    </row>
    <row r="4" spans="1:44" ht="98.25" customHeight="1">
      <c r="A4" s="192"/>
      <c r="B4" s="142"/>
      <c r="C4" s="217"/>
      <c r="D4" s="215"/>
      <c r="E4" s="120" t="s">
        <v>6</v>
      </c>
      <c r="F4" s="120" t="s">
        <v>7</v>
      </c>
      <c r="G4" s="120" t="s">
        <v>8</v>
      </c>
      <c r="H4" s="221"/>
      <c r="I4" s="221"/>
      <c r="J4" s="222"/>
      <c r="K4" s="45" t="s">
        <v>91</v>
      </c>
      <c r="L4" s="45" t="s">
        <v>92</v>
      </c>
      <c r="M4" s="45" t="s">
        <v>93</v>
      </c>
      <c r="N4" s="45" t="s">
        <v>94</v>
      </c>
      <c r="O4" s="45" t="s">
        <v>95</v>
      </c>
      <c r="P4" s="45" t="s">
        <v>96</v>
      </c>
      <c r="Q4" s="45" t="s">
        <v>97</v>
      </c>
      <c r="R4" s="45" t="s">
        <v>98</v>
      </c>
    </row>
    <row r="5" spans="1:44" ht="21" customHeight="1">
      <c r="A5" s="14"/>
      <c r="B5" s="147"/>
      <c r="C5" s="220" t="s">
        <v>88</v>
      </c>
      <c r="D5" s="219"/>
      <c r="E5" s="220"/>
      <c r="F5" s="220"/>
      <c r="G5" s="220"/>
      <c r="H5" s="220"/>
      <c r="I5" s="220"/>
      <c r="J5" s="220"/>
      <c r="K5" s="220"/>
      <c r="L5" s="220"/>
      <c r="M5" s="220"/>
      <c r="N5" s="220"/>
      <c r="O5" s="220"/>
      <c r="P5" s="220"/>
      <c r="Q5" s="220"/>
      <c r="R5" s="220"/>
    </row>
    <row r="6" spans="1:44" ht="19.899999999999999" customHeight="1">
      <c r="A6" s="233" t="s">
        <v>9</v>
      </c>
      <c r="B6" s="193" t="s">
        <v>103</v>
      </c>
      <c r="C6" s="52">
        <v>1</v>
      </c>
      <c r="D6" s="17" t="s">
        <v>10</v>
      </c>
      <c r="E6" s="18"/>
      <c r="F6" s="19">
        <v>4</v>
      </c>
      <c r="G6" s="18"/>
      <c r="H6" s="20">
        <f>(E6+F6+G6)*30</f>
        <v>120</v>
      </c>
      <c r="I6" s="20">
        <v>48</v>
      </c>
      <c r="J6" s="51">
        <f>H6*60%</f>
        <v>72</v>
      </c>
      <c r="K6" s="45"/>
      <c r="L6" s="45"/>
      <c r="M6" s="52"/>
      <c r="N6" s="52"/>
      <c r="O6" s="52"/>
      <c r="P6" s="52"/>
      <c r="Q6" s="62"/>
      <c r="R6" s="63"/>
      <c r="S6" s="64"/>
      <c r="T6" s="64"/>
      <c r="U6" s="64"/>
      <c r="V6" s="64"/>
      <c r="W6" s="64"/>
      <c r="X6" s="64"/>
      <c r="Y6" s="64"/>
      <c r="Z6" s="64"/>
      <c r="AA6" s="64"/>
      <c r="AB6" s="64"/>
      <c r="AC6" s="64"/>
      <c r="AD6" s="64"/>
      <c r="AE6" s="64"/>
      <c r="AF6" s="64"/>
      <c r="AG6" s="64"/>
      <c r="AH6" s="64"/>
      <c r="AI6" s="64"/>
      <c r="AJ6" s="64"/>
      <c r="AK6" s="64"/>
      <c r="AL6" s="64"/>
      <c r="AM6" s="64"/>
      <c r="AN6" s="64"/>
      <c r="AO6" s="64"/>
      <c r="AP6" s="64"/>
      <c r="AQ6" s="64"/>
      <c r="AR6" s="64"/>
    </row>
    <row r="7" spans="1:44" ht="19.899999999999999" customHeight="1">
      <c r="A7" s="233"/>
      <c r="B7" s="194"/>
      <c r="C7" s="92">
        <v>2</v>
      </c>
      <c r="D7" s="17" t="s">
        <v>11</v>
      </c>
      <c r="E7" s="18"/>
      <c r="F7" s="21">
        <v>4</v>
      </c>
      <c r="G7" s="18"/>
      <c r="H7" s="20">
        <f t="shared" ref="H7:H11" si="0">(E7+F7+G7)*30</f>
        <v>120</v>
      </c>
      <c r="I7" s="20">
        <f t="shared" ref="I7:I11" si="1">H7*40%</f>
        <v>48</v>
      </c>
      <c r="J7" s="51">
        <f t="shared" ref="J7:J11" si="2">H7*60%</f>
        <v>72</v>
      </c>
      <c r="K7" s="45"/>
      <c r="L7" s="45"/>
      <c r="M7" s="52"/>
      <c r="N7" s="52"/>
      <c r="O7" s="52"/>
      <c r="P7" s="52"/>
      <c r="Q7" s="65"/>
      <c r="R7" s="61"/>
      <c r="S7" s="66"/>
      <c r="T7" s="66"/>
      <c r="U7" s="66"/>
      <c r="V7" s="66"/>
      <c r="W7" s="66"/>
      <c r="X7" s="66"/>
      <c r="Y7" s="66"/>
      <c r="Z7" s="66"/>
      <c r="AA7" s="66"/>
      <c r="AB7" s="66"/>
      <c r="AC7" s="66"/>
      <c r="AD7" s="66"/>
      <c r="AE7" s="66"/>
      <c r="AF7" s="66"/>
      <c r="AG7" s="66"/>
      <c r="AH7" s="66"/>
      <c r="AI7" s="66"/>
      <c r="AJ7" s="66"/>
      <c r="AK7" s="66"/>
      <c r="AL7" s="66"/>
      <c r="AM7" s="66"/>
      <c r="AN7" s="66"/>
      <c r="AO7" s="66"/>
      <c r="AP7" s="66"/>
      <c r="AQ7" s="66"/>
      <c r="AR7" s="66"/>
    </row>
    <row r="8" spans="1:44" ht="35.25" customHeight="1">
      <c r="A8" s="233"/>
      <c r="B8" s="194"/>
      <c r="C8" s="92">
        <v>3</v>
      </c>
      <c r="D8" s="22" t="s">
        <v>142</v>
      </c>
      <c r="E8" s="23"/>
      <c r="F8" s="21">
        <v>4</v>
      </c>
      <c r="G8" s="23"/>
      <c r="H8" s="20">
        <f t="shared" si="0"/>
        <v>120</v>
      </c>
      <c r="I8" s="20">
        <f t="shared" si="1"/>
        <v>48</v>
      </c>
      <c r="J8" s="51">
        <f t="shared" si="2"/>
        <v>72</v>
      </c>
      <c r="K8" s="45"/>
      <c r="L8" s="45"/>
      <c r="M8" s="52"/>
      <c r="N8" s="52"/>
      <c r="O8" s="52"/>
      <c r="P8" s="52"/>
      <c r="Q8" s="65"/>
      <c r="R8" s="61"/>
      <c r="S8" s="66"/>
      <c r="T8" s="66"/>
      <c r="U8" s="66"/>
      <c r="V8" s="66"/>
      <c r="W8" s="66"/>
      <c r="X8" s="66"/>
      <c r="Y8" s="66"/>
      <c r="Z8" s="66"/>
      <c r="AA8" s="66"/>
      <c r="AB8" s="66"/>
      <c r="AC8" s="66"/>
      <c r="AD8" s="66"/>
      <c r="AE8" s="66"/>
      <c r="AF8" s="66"/>
      <c r="AG8" s="66"/>
      <c r="AH8" s="66"/>
      <c r="AI8" s="66"/>
      <c r="AJ8" s="66"/>
      <c r="AK8" s="66"/>
      <c r="AL8" s="66"/>
      <c r="AM8" s="66"/>
      <c r="AN8" s="66"/>
      <c r="AO8" s="66"/>
      <c r="AP8" s="66"/>
      <c r="AQ8" s="66"/>
      <c r="AR8" s="66"/>
    </row>
    <row r="9" spans="1:44" ht="36.75" customHeight="1">
      <c r="A9" s="233"/>
      <c r="B9" s="194"/>
      <c r="C9" s="52">
        <v>4</v>
      </c>
      <c r="D9" s="22" t="s">
        <v>143</v>
      </c>
      <c r="E9" s="23"/>
      <c r="F9" s="21">
        <v>4</v>
      </c>
      <c r="G9" s="23"/>
      <c r="H9" s="20">
        <f t="shared" si="0"/>
        <v>120</v>
      </c>
      <c r="I9" s="20">
        <f t="shared" si="1"/>
        <v>48</v>
      </c>
      <c r="J9" s="51">
        <f t="shared" si="2"/>
        <v>72</v>
      </c>
      <c r="K9" s="45"/>
      <c r="L9" s="45"/>
      <c r="M9" s="45"/>
      <c r="N9" s="52"/>
      <c r="O9" s="52"/>
      <c r="P9" s="52"/>
      <c r="Q9" s="65"/>
      <c r="R9" s="61"/>
      <c r="S9" s="66"/>
      <c r="T9" s="66"/>
      <c r="U9" s="66"/>
      <c r="V9" s="66"/>
      <c r="W9" s="66"/>
      <c r="X9" s="66"/>
      <c r="Y9" s="66"/>
      <c r="Z9" s="66"/>
      <c r="AA9" s="66"/>
      <c r="AB9" s="66"/>
      <c r="AC9" s="66"/>
      <c r="AD9" s="66"/>
      <c r="AE9" s="66"/>
      <c r="AF9" s="66"/>
      <c r="AG9" s="66"/>
      <c r="AH9" s="66"/>
      <c r="AI9" s="66"/>
      <c r="AJ9" s="66"/>
      <c r="AK9" s="66"/>
      <c r="AL9" s="66"/>
      <c r="AM9" s="66"/>
      <c r="AN9" s="66"/>
      <c r="AO9" s="66"/>
      <c r="AP9" s="66"/>
      <c r="AQ9" s="66"/>
      <c r="AR9" s="66"/>
    </row>
    <row r="10" spans="1:44" ht="32.25" customHeight="1">
      <c r="A10" s="233"/>
      <c r="B10" s="194"/>
      <c r="C10" s="52">
        <v>5</v>
      </c>
      <c r="D10" s="22" t="s">
        <v>144</v>
      </c>
      <c r="E10" s="23"/>
      <c r="F10" s="21">
        <v>4</v>
      </c>
      <c r="G10" s="23"/>
      <c r="H10" s="20">
        <f t="shared" si="0"/>
        <v>120</v>
      </c>
      <c r="I10" s="20">
        <f t="shared" si="1"/>
        <v>48</v>
      </c>
      <c r="J10" s="51">
        <f t="shared" si="2"/>
        <v>72</v>
      </c>
      <c r="K10" s="45"/>
      <c r="L10" s="45"/>
      <c r="M10" s="52"/>
      <c r="N10" s="52"/>
      <c r="O10" s="52"/>
      <c r="P10" s="52"/>
      <c r="Q10" s="65"/>
      <c r="R10" s="61"/>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row>
    <row r="11" spans="1:44" ht="38.25" customHeight="1">
      <c r="A11" s="233"/>
      <c r="B11" s="194"/>
      <c r="C11" s="52">
        <v>6</v>
      </c>
      <c r="D11" s="24" t="s">
        <v>145</v>
      </c>
      <c r="E11" s="23"/>
      <c r="F11" s="21">
        <v>4</v>
      </c>
      <c r="G11" s="23"/>
      <c r="H11" s="20">
        <f t="shared" si="0"/>
        <v>120</v>
      </c>
      <c r="I11" s="20">
        <f t="shared" si="1"/>
        <v>48</v>
      </c>
      <c r="J11" s="51">
        <f t="shared" si="2"/>
        <v>72</v>
      </c>
      <c r="K11" s="45"/>
      <c r="L11" s="45"/>
      <c r="M11" s="52"/>
      <c r="N11" s="52"/>
      <c r="O11" s="52"/>
      <c r="P11" s="52"/>
      <c r="Q11" s="65"/>
      <c r="R11" s="61"/>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row>
    <row r="12" spans="1:44" s="3" customFormat="1" ht="18.75" customHeight="1">
      <c r="A12" s="233"/>
      <c r="B12" s="194"/>
      <c r="C12" s="25"/>
      <c r="D12" s="26" t="s">
        <v>100</v>
      </c>
      <c r="E12" s="27">
        <f>SUM(E6:E11)</f>
        <v>0</v>
      </c>
      <c r="F12" s="27">
        <f>SUM(F6:F11)</f>
        <v>24</v>
      </c>
      <c r="G12" s="27">
        <f>SUM(G6:G11)</f>
        <v>0</v>
      </c>
      <c r="H12" s="28">
        <f>SUM(H6:H11)</f>
        <v>720</v>
      </c>
      <c r="I12" s="28">
        <f t="shared" ref="I12:J12" si="3">SUM(I6:I11)</f>
        <v>288</v>
      </c>
      <c r="J12" s="28">
        <f t="shared" si="3"/>
        <v>432</v>
      </c>
      <c r="K12" s="36">
        <f>SUM(K6:K11)</f>
        <v>0</v>
      </c>
      <c r="L12" s="36">
        <f t="shared" ref="L12:R12" si="4">SUM(L6:L11)</f>
        <v>0</v>
      </c>
      <c r="M12" s="36">
        <f t="shared" si="4"/>
        <v>0</v>
      </c>
      <c r="N12" s="36">
        <f t="shared" si="4"/>
        <v>0</v>
      </c>
      <c r="O12" s="36">
        <f t="shared" si="4"/>
        <v>0</v>
      </c>
      <c r="P12" s="36">
        <f t="shared" si="4"/>
        <v>0</v>
      </c>
      <c r="Q12" s="36">
        <f t="shared" si="4"/>
        <v>0</v>
      </c>
      <c r="R12" s="36">
        <f t="shared" si="4"/>
        <v>0</v>
      </c>
    </row>
    <row r="13" spans="1:44" ht="17.25" customHeight="1">
      <c r="A13" s="233"/>
      <c r="B13" s="194"/>
      <c r="C13" s="139"/>
      <c r="D13" s="29" t="s">
        <v>12</v>
      </c>
      <c r="E13" s="30"/>
      <c r="F13" s="21">
        <v>8</v>
      </c>
      <c r="G13" s="30"/>
      <c r="H13" s="31">
        <v>240</v>
      </c>
      <c r="I13" s="31"/>
      <c r="J13" s="53"/>
      <c r="K13" s="54"/>
      <c r="L13" s="54"/>
      <c r="M13" s="54"/>
      <c r="N13" s="54"/>
      <c r="O13" s="54"/>
      <c r="P13" s="54"/>
      <c r="Q13" s="57"/>
      <c r="R13" s="57"/>
    </row>
    <row r="14" spans="1:44" s="4" customFormat="1" ht="21" customHeight="1">
      <c r="A14" s="233"/>
      <c r="B14" s="194"/>
      <c r="C14" s="218" t="s">
        <v>99</v>
      </c>
      <c r="D14" s="219"/>
      <c r="E14" s="220"/>
      <c r="F14" s="220"/>
      <c r="G14" s="220"/>
      <c r="H14" s="220"/>
      <c r="I14" s="220"/>
      <c r="J14" s="220"/>
      <c r="K14" s="220"/>
      <c r="L14" s="220"/>
      <c r="M14" s="220"/>
      <c r="N14" s="220"/>
      <c r="O14" s="220"/>
      <c r="P14" s="220"/>
      <c r="Q14" s="220"/>
      <c r="R14" s="220"/>
    </row>
    <row r="15" spans="1:44" ht="36" customHeight="1">
      <c r="A15" s="233"/>
      <c r="B15" s="194"/>
      <c r="C15" s="139">
        <v>1</v>
      </c>
      <c r="D15" s="93" t="s">
        <v>58</v>
      </c>
      <c r="E15" s="19"/>
      <c r="F15" s="19">
        <v>4</v>
      </c>
      <c r="G15" s="32"/>
      <c r="H15" s="20">
        <f t="shared" ref="H15" si="5">(E15+F15+G15)*30</f>
        <v>120</v>
      </c>
      <c r="I15" s="20">
        <f>H15*40%</f>
        <v>48</v>
      </c>
      <c r="J15" s="20">
        <f>H15*60%</f>
        <v>72</v>
      </c>
      <c r="K15" s="97"/>
      <c r="L15" s="98"/>
      <c r="M15" s="97"/>
      <c r="N15" s="97"/>
      <c r="O15" s="97"/>
      <c r="P15" s="97"/>
      <c r="Q15" s="97"/>
      <c r="R15" s="97"/>
    </row>
    <row r="16" spans="1:44" ht="41.25" customHeight="1">
      <c r="A16" s="233"/>
      <c r="B16" s="194"/>
      <c r="C16" s="139">
        <v>2</v>
      </c>
      <c r="D16" s="94" t="s">
        <v>134</v>
      </c>
      <c r="E16" s="19"/>
      <c r="F16" s="19">
        <v>4</v>
      </c>
      <c r="G16" s="32"/>
      <c r="H16" s="20">
        <f t="shared" ref="H16:H21" si="6">(E16+F16+G16)*30</f>
        <v>120</v>
      </c>
      <c r="I16" s="20">
        <f>H16*40%</f>
        <v>48</v>
      </c>
      <c r="J16" s="20">
        <f>H16*60%</f>
        <v>72</v>
      </c>
      <c r="K16" s="97"/>
      <c r="L16" s="98"/>
      <c r="M16" s="97"/>
      <c r="N16" s="97"/>
      <c r="O16" s="97"/>
      <c r="P16" s="97"/>
      <c r="Q16" s="97"/>
      <c r="R16" s="97"/>
    </row>
    <row r="17" spans="1:19" ht="38.25" customHeight="1">
      <c r="A17" s="233"/>
      <c r="B17" s="194"/>
      <c r="C17" s="139">
        <v>3</v>
      </c>
      <c r="D17" s="109" t="s">
        <v>46</v>
      </c>
      <c r="E17" s="19"/>
      <c r="F17" s="19">
        <v>4</v>
      </c>
      <c r="G17" s="32"/>
      <c r="H17" s="20">
        <f t="shared" si="6"/>
        <v>120</v>
      </c>
      <c r="I17" s="20">
        <f t="shared" ref="I17:I21" si="7">H17*40%</f>
        <v>48</v>
      </c>
      <c r="J17" s="20">
        <f t="shared" ref="J17:J21" si="8">H17*60%</f>
        <v>72</v>
      </c>
      <c r="K17" s="97"/>
      <c r="L17" s="98"/>
      <c r="M17" s="97"/>
      <c r="N17" s="97"/>
      <c r="O17" s="97"/>
      <c r="P17" s="97"/>
      <c r="Q17" s="97"/>
      <c r="R17" s="97"/>
    </row>
    <row r="18" spans="1:19" ht="36" customHeight="1">
      <c r="A18" s="233"/>
      <c r="B18" s="194"/>
      <c r="C18" s="139">
        <v>4</v>
      </c>
      <c r="D18" s="110" t="s">
        <v>21</v>
      </c>
      <c r="E18" s="19"/>
      <c r="F18" s="19">
        <v>8</v>
      </c>
      <c r="G18" s="32"/>
      <c r="H18" s="20">
        <f t="shared" si="6"/>
        <v>240</v>
      </c>
      <c r="I18" s="20">
        <f t="shared" si="7"/>
        <v>96</v>
      </c>
      <c r="J18" s="20">
        <f t="shared" si="8"/>
        <v>144</v>
      </c>
      <c r="K18" s="97"/>
      <c r="L18" s="98"/>
      <c r="M18" s="97"/>
      <c r="N18" s="97"/>
      <c r="O18" s="97"/>
      <c r="P18" s="97"/>
      <c r="Q18" s="97"/>
      <c r="R18" s="97"/>
    </row>
    <row r="19" spans="1:19" ht="28.5" customHeight="1">
      <c r="A19" s="233"/>
      <c r="B19" s="194"/>
      <c r="C19" s="139">
        <v>5</v>
      </c>
      <c r="D19" s="110" t="s">
        <v>22</v>
      </c>
      <c r="E19" s="19"/>
      <c r="F19" s="19">
        <v>4</v>
      </c>
      <c r="G19" s="32"/>
      <c r="H19" s="20">
        <f t="shared" si="6"/>
        <v>120</v>
      </c>
      <c r="I19" s="20">
        <f t="shared" si="7"/>
        <v>48</v>
      </c>
      <c r="J19" s="20">
        <f t="shared" si="8"/>
        <v>72</v>
      </c>
      <c r="K19" s="97"/>
      <c r="L19" s="98"/>
      <c r="M19" s="97"/>
      <c r="N19" s="97"/>
      <c r="O19" s="97"/>
      <c r="P19" s="97"/>
      <c r="Q19" s="97"/>
      <c r="R19" s="97"/>
    </row>
    <row r="20" spans="1:19" ht="45" customHeight="1">
      <c r="A20" s="233"/>
      <c r="B20" s="194"/>
      <c r="C20" s="139">
        <v>6</v>
      </c>
      <c r="D20" s="110" t="s">
        <v>23</v>
      </c>
      <c r="E20" s="19"/>
      <c r="F20" s="19">
        <v>8</v>
      </c>
      <c r="G20" s="32"/>
      <c r="H20" s="20">
        <f t="shared" si="6"/>
        <v>240</v>
      </c>
      <c r="I20" s="20">
        <f t="shared" si="7"/>
        <v>96</v>
      </c>
      <c r="J20" s="20">
        <f t="shared" si="8"/>
        <v>144</v>
      </c>
      <c r="K20" s="97"/>
      <c r="L20" s="98"/>
      <c r="M20" s="97"/>
      <c r="N20" s="97"/>
      <c r="O20" s="97"/>
      <c r="P20" s="97"/>
      <c r="Q20" s="97"/>
      <c r="R20" s="97"/>
    </row>
    <row r="21" spans="1:19" ht="38.25" customHeight="1">
      <c r="A21" s="233"/>
      <c r="B21" s="194"/>
      <c r="C21" s="139">
        <v>7</v>
      </c>
      <c r="D21" s="111" t="s">
        <v>35</v>
      </c>
      <c r="E21" s="19"/>
      <c r="F21" s="19">
        <v>4</v>
      </c>
      <c r="G21" s="32"/>
      <c r="H21" s="20">
        <f t="shared" si="6"/>
        <v>120</v>
      </c>
      <c r="I21" s="20">
        <f t="shared" si="7"/>
        <v>48</v>
      </c>
      <c r="J21" s="20">
        <f t="shared" si="8"/>
        <v>72</v>
      </c>
      <c r="K21" s="97"/>
      <c r="L21" s="98"/>
      <c r="M21" s="97"/>
      <c r="N21" s="97"/>
      <c r="O21" s="97"/>
      <c r="P21" s="97"/>
      <c r="Q21" s="97"/>
      <c r="R21" s="97"/>
    </row>
    <row r="22" spans="1:19" s="5" customFormat="1" ht="15.75" customHeight="1">
      <c r="A22" s="233"/>
      <c r="B22" s="194"/>
      <c r="C22" s="25"/>
      <c r="D22" s="26" t="s">
        <v>101</v>
      </c>
      <c r="E22" s="27">
        <f>SUM(E15:E21)</f>
        <v>0</v>
      </c>
      <c r="F22" s="27">
        <f>SUM(F15:F21)</f>
        <v>36</v>
      </c>
      <c r="G22" s="27">
        <f>SUM(G15:G21)</f>
        <v>0</v>
      </c>
      <c r="H22" s="28">
        <f>SUM(H15:H21)</f>
        <v>1080</v>
      </c>
      <c r="I22" s="28">
        <f t="shared" ref="I22:R22" si="9">SUM(I15:I21)</f>
        <v>432</v>
      </c>
      <c r="J22" s="28">
        <f t="shared" si="9"/>
        <v>648</v>
      </c>
      <c r="K22" s="28">
        <f t="shared" si="9"/>
        <v>0</v>
      </c>
      <c r="L22" s="28">
        <f t="shared" si="9"/>
        <v>0</v>
      </c>
      <c r="M22" s="28">
        <f t="shared" si="9"/>
        <v>0</v>
      </c>
      <c r="N22" s="28">
        <f t="shared" si="9"/>
        <v>0</v>
      </c>
      <c r="O22" s="28">
        <f t="shared" si="9"/>
        <v>0</v>
      </c>
      <c r="P22" s="28">
        <f t="shared" si="9"/>
        <v>0</v>
      </c>
      <c r="Q22" s="28">
        <f t="shared" si="9"/>
        <v>0</v>
      </c>
      <c r="R22" s="28">
        <f t="shared" si="9"/>
        <v>0</v>
      </c>
    </row>
    <row r="23" spans="1:19" s="6" customFormat="1" ht="25.5" customHeight="1">
      <c r="A23" s="233"/>
      <c r="B23" s="194"/>
      <c r="C23" s="224" t="s">
        <v>117</v>
      </c>
      <c r="D23" s="219"/>
      <c r="E23" s="219"/>
      <c r="F23" s="219"/>
      <c r="G23" s="219"/>
      <c r="H23" s="219"/>
      <c r="I23" s="219"/>
      <c r="J23" s="219"/>
      <c r="K23" s="219"/>
      <c r="L23" s="219"/>
      <c r="M23" s="219"/>
      <c r="N23" s="219"/>
      <c r="O23" s="219"/>
      <c r="P23" s="219"/>
      <c r="Q23" s="219"/>
      <c r="R23" s="219"/>
    </row>
    <row r="24" spans="1:19" ht="41.25" customHeight="1">
      <c r="A24" s="233"/>
      <c r="B24" s="194"/>
      <c r="C24" s="118">
        <v>1</v>
      </c>
      <c r="D24" s="110" t="s">
        <v>24</v>
      </c>
      <c r="E24" s="19">
        <v>8</v>
      </c>
      <c r="F24" s="19"/>
      <c r="G24" s="19"/>
      <c r="H24" s="20">
        <f>(E24+F24+G24)*30</f>
        <v>240</v>
      </c>
      <c r="I24" s="2">
        <f t="shared" ref="I24:I25" si="10">H24*40%</f>
        <v>96</v>
      </c>
      <c r="J24" s="2">
        <f t="shared" ref="J24:J25" si="11">H24*60%</f>
        <v>144</v>
      </c>
      <c r="K24" s="101"/>
      <c r="L24" s="101"/>
      <c r="M24" s="101">
        <v>4</v>
      </c>
      <c r="N24" s="101">
        <v>4</v>
      </c>
      <c r="O24" s="101"/>
      <c r="P24" s="101"/>
      <c r="Q24" s="102"/>
      <c r="R24" s="102"/>
    </row>
    <row r="25" spans="1:19" ht="31.5" customHeight="1">
      <c r="A25" s="233"/>
      <c r="B25" s="194"/>
      <c r="C25" s="118">
        <v>2</v>
      </c>
      <c r="D25" s="110" t="s">
        <v>25</v>
      </c>
      <c r="E25" s="34">
        <v>8</v>
      </c>
      <c r="F25" s="19"/>
      <c r="G25" s="19"/>
      <c r="H25" s="20">
        <f t="shared" ref="H25" si="12">(E25+F25+G25)*30</f>
        <v>240</v>
      </c>
      <c r="I25" s="2">
        <f t="shared" si="10"/>
        <v>96</v>
      </c>
      <c r="J25" s="2">
        <f t="shared" si="11"/>
        <v>144</v>
      </c>
      <c r="K25" s="101"/>
      <c r="L25" s="101"/>
      <c r="M25" s="101">
        <v>4</v>
      </c>
      <c r="N25" s="101">
        <v>4</v>
      </c>
      <c r="O25" s="101"/>
      <c r="P25" s="101"/>
      <c r="Q25" s="102"/>
      <c r="R25" s="102"/>
    </row>
    <row r="26" spans="1:19" ht="45.75" customHeight="1">
      <c r="A26" s="233"/>
      <c r="B26" s="194"/>
      <c r="C26" s="118">
        <v>3</v>
      </c>
      <c r="D26" s="110" t="s">
        <v>127</v>
      </c>
      <c r="E26" s="19">
        <v>4</v>
      </c>
      <c r="F26" s="19"/>
      <c r="G26" s="19"/>
      <c r="H26" s="20">
        <f t="shared" ref="H26" si="13">(E26+F26+G26)*30</f>
        <v>120</v>
      </c>
      <c r="I26" s="2">
        <f t="shared" ref="I26" si="14">H26*40%</f>
        <v>48</v>
      </c>
      <c r="J26" s="2">
        <f t="shared" ref="J26" si="15">H26*60%</f>
        <v>72</v>
      </c>
      <c r="K26" s="101"/>
      <c r="L26" s="101"/>
      <c r="M26" s="101"/>
      <c r="N26" s="101">
        <v>4</v>
      </c>
      <c r="O26" s="101"/>
      <c r="P26" s="101"/>
      <c r="Q26" s="102"/>
      <c r="R26" s="102"/>
    </row>
    <row r="27" spans="1:19" ht="30.75" customHeight="1">
      <c r="A27" s="233"/>
      <c r="B27" s="194"/>
      <c r="C27" s="118">
        <v>4</v>
      </c>
      <c r="D27" s="110" t="s">
        <v>26</v>
      </c>
      <c r="E27" s="19">
        <v>4</v>
      </c>
      <c r="F27" s="33"/>
      <c r="G27" s="33"/>
      <c r="H27" s="20">
        <f t="shared" ref="H27:H43" si="16">(E27+F27+G27)*30</f>
        <v>120</v>
      </c>
      <c r="I27" s="2">
        <f t="shared" ref="I27:I38" si="17">H27*40%</f>
        <v>48</v>
      </c>
      <c r="J27" s="2">
        <f t="shared" ref="J27:J38" si="18">H27*60%</f>
        <v>72</v>
      </c>
      <c r="K27" s="103"/>
      <c r="L27" s="103"/>
      <c r="M27" s="103"/>
      <c r="N27" s="104">
        <v>4</v>
      </c>
      <c r="O27" s="103"/>
      <c r="P27" s="103"/>
      <c r="Q27" s="103"/>
      <c r="R27" s="103"/>
    </row>
    <row r="28" spans="1:19" ht="31.5" customHeight="1">
      <c r="A28" s="233"/>
      <c r="B28" s="194"/>
      <c r="C28" s="118">
        <v>5</v>
      </c>
      <c r="D28" s="110" t="s">
        <v>27</v>
      </c>
      <c r="E28" s="19">
        <v>4</v>
      </c>
      <c r="F28" s="33"/>
      <c r="G28" s="33"/>
      <c r="H28" s="20">
        <f t="shared" si="16"/>
        <v>120</v>
      </c>
      <c r="I28" s="2">
        <f t="shared" si="17"/>
        <v>48</v>
      </c>
      <c r="J28" s="2">
        <f t="shared" si="18"/>
        <v>72</v>
      </c>
      <c r="K28" s="103"/>
      <c r="L28" s="104"/>
      <c r="M28" s="104"/>
      <c r="N28" s="103"/>
      <c r="O28" s="103">
        <v>4</v>
      </c>
      <c r="P28" s="103"/>
      <c r="Q28" s="103"/>
      <c r="R28" s="103"/>
    </row>
    <row r="29" spans="1:19" ht="24.75" customHeight="1">
      <c r="A29" s="233"/>
      <c r="B29" s="194"/>
      <c r="C29" s="118">
        <v>6</v>
      </c>
      <c r="D29" s="110" t="s">
        <v>28</v>
      </c>
      <c r="E29" s="19">
        <v>8</v>
      </c>
      <c r="F29" s="33"/>
      <c r="G29" s="33"/>
      <c r="H29" s="20">
        <f t="shared" si="16"/>
        <v>240</v>
      </c>
      <c r="I29" s="2">
        <f t="shared" si="17"/>
        <v>96</v>
      </c>
      <c r="J29" s="2">
        <f t="shared" si="18"/>
        <v>144</v>
      </c>
      <c r="K29" s="99"/>
      <c r="L29" s="99"/>
      <c r="M29" s="99"/>
      <c r="N29" s="100">
        <v>4</v>
      </c>
      <c r="O29" s="99">
        <v>4</v>
      </c>
      <c r="P29" s="99"/>
      <c r="Q29" s="99"/>
      <c r="R29" s="99"/>
    </row>
    <row r="30" spans="1:19" ht="24" customHeight="1">
      <c r="A30" s="233"/>
      <c r="B30" s="194"/>
      <c r="C30" s="118">
        <v>7</v>
      </c>
      <c r="D30" s="110" t="s">
        <v>29</v>
      </c>
      <c r="E30" s="19">
        <v>4</v>
      </c>
      <c r="F30" s="33"/>
      <c r="G30" s="33"/>
      <c r="H30" s="20">
        <f t="shared" si="16"/>
        <v>120</v>
      </c>
      <c r="I30" s="2">
        <f t="shared" si="17"/>
        <v>48</v>
      </c>
      <c r="J30" s="2">
        <f t="shared" si="18"/>
        <v>72</v>
      </c>
      <c r="K30" s="99"/>
      <c r="L30" s="99"/>
      <c r="M30" s="99"/>
      <c r="N30" s="99"/>
      <c r="O30" s="100"/>
      <c r="P30" s="99">
        <v>4</v>
      </c>
      <c r="Q30" s="99"/>
      <c r="R30" s="99"/>
    </row>
    <row r="31" spans="1:19" ht="30" customHeight="1">
      <c r="A31" s="233"/>
      <c r="B31" s="194"/>
      <c r="C31" s="118">
        <v>8</v>
      </c>
      <c r="D31" s="110" t="s">
        <v>30</v>
      </c>
      <c r="E31" s="19">
        <v>4</v>
      </c>
      <c r="F31" s="33"/>
      <c r="G31" s="33"/>
      <c r="H31" s="20">
        <f t="shared" si="16"/>
        <v>120</v>
      </c>
      <c r="I31" s="2">
        <f t="shared" si="17"/>
        <v>48</v>
      </c>
      <c r="J31" s="2">
        <f t="shared" si="18"/>
        <v>72</v>
      </c>
      <c r="K31" s="99"/>
      <c r="L31" s="99"/>
      <c r="M31" s="99"/>
      <c r="N31" s="99"/>
      <c r="O31" s="100"/>
      <c r="P31" s="99">
        <v>4</v>
      </c>
      <c r="Q31" s="99"/>
      <c r="R31" s="99"/>
    </row>
    <row r="32" spans="1:19" ht="30.75" customHeight="1">
      <c r="A32" s="233"/>
      <c r="B32" s="194"/>
      <c r="C32" s="118">
        <v>9</v>
      </c>
      <c r="D32" s="110" t="s">
        <v>31</v>
      </c>
      <c r="E32" s="19">
        <v>4</v>
      </c>
      <c r="F32" s="33"/>
      <c r="G32" s="33"/>
      <c r="H32" s="20">
        <f t="shared" si="16"/>
        <v>120</v>
      </c>
      <c r="I32" s="2">
        <f t="shared" si="17"/>
        <v>48</v>
      </c>
      <c r="J32" s="2">
        <f t="shared" si="18"/>
        <v>72</v>
      </c>
      <c r="K32" s="103"/>
      <c r="L32" s="103"/>
      <c r="M32" s="103"/>
      <c r="N32" s="103"/>
      <c r="O32" s="103"/>
      <c r="P32" s="104"/>
      <c r="Q32" s="103">
        <v>4</v>
      </c>
      <c r="R32" s="103"/>
      <c r="S32" s="67"/>
    </row>
    <row r="33" spans="1:18" ht="21" customHeight="1">
      <c r="A33" s="233"/>
      <c r="B33" s="194"/>
      <c r="C33" s="118">
        <v>10</v>
      </c>
      <c r="D33" s="110" t="s">
        <v>32</v>
      </c>
      <c r="E33" s="19">
        <v>5</v>
      </c>
      <c r="F33" s="33"/>
      <c r="G33" s="33"/>
      <c r="H33" s="20">
        <f t="shared" si="16"/>
        <v>150</v>
      </c>
      <c r="I33" s="2">
        <f t="shared" si="17"/>
        <v>60</v>
      </c>
      <c r="J33" s="2">
        <f t="shared" si="18"/>
        <v>90</v>
      </c>
      <c r="K33" s="99"/>
      <c r="L33" s="99"/>
      <c r="M33" s="99"/>
      <c r="N33" s="99"/>
      <c r="O33" s="99"/>
      <c r="P33" s="100"/>
      <c r="Q33" s="99">
        <v>5</v>
      </c>
      <c r="R33" s="99"/>
    </row>
    <row r="34" spans="1:18" ht="38.25" customHeight="1">
      <c r="A34" s="233"/>
      <c r="B34" s="194"/>
      <c r="C34" s="139">
        <v>11</v>
      </c>
      <c r="D34" s="110" t="s">
        <v>34</v>
      </c>
      <c r="E34" s="19">
        <v>4</v>
      </c>
      <c r="F34" s="19"/>
      <c r="G34" s="19"/>
      <c r="H34" s="20">
        <f t="shared" si="16"/>
        <v>120</v>
      </c>
      <c r="I34" s="2">
        <f t="shared" si="17"/>
        <v>48</v>
      </c>
      <c r="J34" s="2">
        <f t="shared" si="18"/>
        <v>72</v>
      </c>
      <c r="K34" s="105">
        <v>4</v>
      </c>
      <c r="L34" s="106"/>
      <c r="M34" s="105"/>
      <c r="N34" s="107"/>
      <c r="O34" s="101"/>
      <c r="P34" s="101"/>
      <c r="Q34" s="102"/>
      <c r="R34" s="108"/>
    </row>
    <row r="35" spans="1:18" s="122" customFormat="1" ht="47.25" customHeight="1">
      <c r="A35" s="233"/>
      <c r="B35" s="194"/>
      <c r="C35" s="118">
        <v>12</v>
      </c>
      <c r="D35" s="124" t="s">
        <v>135</v>
      </c>
      <c r="E35" s="125"/>
      <c r="F35" s="148">
        <v>4</v>
      </c>
      <c r="G35" s="125"/>
      <c r="H35" s="126">
        <f t="shared" si="16"/>
        <v>120</v>
      </c>
      <c r="I35" s="127">
        <f t="shared" si="17"/>
        <v>48</v>
      </c>
      <c r="J35" s="127">
        <f t="shared" si="18"/>
        <v>72</v>
      </c>
      <c r="K35" s="128"/>
      <c r="L35" s="128"/>
      <c r="M35" s="128"/>
      <c r="N35" s="128"/>
      <c r="O35" s="128"/>
      <c r="P35" s="128"/>
      <c r="Q35" s="125"/>
      <c r="R35" s="129"/>
    </row>
    <row r="36" spans="1:18" ht="32.25" customHeight="1">
      <c r="A36" s="233"/>
      <c r="B36" s="194"/>
      <c r="C36" s="139">
        <v>13</v>
      </c>
      <c r="D36" s="111" t="s">
        <v>37</v>
      </c>
      <c r="E36" s="19"/>
      <c r="F36" s="19">
        <v>8</v>
      </c>
      <c r="G36" s="19"/>
      <c r="H36" s="20">
        <f t="shared" si="16"/>
        <v>240</v>
      </c>
      <c r="I36" s="2">
        <f t="shared" si="17"/>
        <v>96</v>
      </c>
      <c r="J36" s="2">
        <f t="shared" si="18"/>
        <v>144</v>
      </c>
      <c r="K36" s="101"/>
      <c r="L36" s="101"/>
      <c r="M36" s="101"/>
      <c r="N36" s="101"/>
      <c r="O36" s="101"/>
      <c r="P36" s="101"/>
      <c r="Q36" s="102"/>
      <c r="R36" s="102"/>
    </row>
    <row r="37" spans="1:18" ht="23.25" customHeight="1">
      <c r="A37" s="233"/>
      <c r="B37" s="194"/>
      <c r="C37" s="139">
        <v>14</v>
      </c>
      <c r="D37" s="111" t="s">
        <v>38</v>
      </c>
      <c r="E37" s="19"/>
      <c r="F37" s="149">
        <v>8</v>
      </c>
      <c r="G37" s="150"/>
      <c r="H37" s="20">
        <f t="shared" si="16"/>
        <v>240</v>
      </c>
      <c r="I37" s="2">
        <f t="shared" si="17"/>
        <v>96</v>
      </c>
      <c r="J37" s="2">
        <f t="shared" si="18"/>
        <v>144</v>
      </c>
      <c r="K37" s="151"/>
      <c r="L37" s="152"/>
      <c r="M37" s="151"/>
      <c r="N37" s="152"/>
      <c r="O37" s="152"/>
      <c r="P37" s="152"/>
      <c r="Q37" s="151"/>
      <c r="R37" s="151"/>
    </row>
    <row r="38" spans="1:18" s="122" customFormat="1" ht="22.5" customHeight="1">
      <c r="A38" s="233"/>
      <c r="B38" s="194"/>
      <c r="C38" s="118">
        <v>15</v>
      </c>
      <c r="D38" s="130" t="s">
        <v>39</v>
      </c>
      <c r="E38" s="131">
        <v>4</v>
      </c>
      <c r="F38" s="131"/>
      <c r="G38" s="131"/>
      <c r="H38" s="126">
        <f t="shared" si="16"/>
        <v>120</v>
      </c>
      <c r="I38" s="127">
        <f t="shared" si="17"/>
        <v>48</v>
      </c>
      <c r="J38" s="127">
        <f t="shared" si="18"/>
        <v>72</v>
      </c>
      <c r="K38" s="132"/>
      <c r="L38" s="133"/>
      <c r="M38" s="132"/>
      <c r="N38" s="134"/>
      <c r="O38" s="131">
        <v>4</v>
      </c>
      <c r="P38" s="131"/>
      <c r="Q38" s="135"/>
      <c r="R38" s="136"/>
    </row>
    <row r="39" spans="1:18" customFormat="1" ht="31.5" customHeight="1">
      <c r="A39" s="233"/>
      <c r="B39" s="194"/>
      <c r="C39" s="139">
        <v>16</v>
      </c>
      <c r="D39" s="111" t="s">
        <v>43</v>
      </c>
      <c r="E39" s="19"/>
      <c r="F39" s="34">
        <v>4</v>
      </c>
      <c r="G39" s="34"/>
      <c r="H39" s="20">
        <f t="shared" si="16"/>
        <v>120</v>
      </c>
      <c r="I39" s="35">
        <f>H39*40%</f>
        <v>48</v>
      </c>
      <c r="J39" s="35">
        <f>H39*60%</f>
        <v>72</v>
      </c>
      <c r="K39" s="103"/>
      <c r="L39" s="103"/>
      <c r="M39" s="103"/>
      <c r="N39" s="103"/>
      <c r="O39" s="103"/>
      <c r="P39" s="103"/>
      <c r="Q39" s="103"/>
      <c r="R39" s="103"/>
    </row>
    <row r="40" spans="1:18" customFormat="1" ht="22.5" customHeight="1">
      <c r="A40" s="233"/>
      <c r="B40" s="194"/>
      <c r="C40" s="139">
        <v>17</v>
      </c>
      <c r="D40" s="111" t="s">
        <v>41</v>
      </c>
      <c r="E40" s="19"/>
      <c r="F40" s="34">
        <v>4</v>
      </c>
      <c r="G40" s="34"/>
      <c r="H40" s="20">
        <f t="shared" si="16"/>
        <v>120</v>
      </c>
      <c r="I40" s="35">
        <f t="shared" ref="I40:I55" si="19">H40*40%</f>
        <v>48</v>
      </c>
      <c r="J40" s="35">
        <f t="shared" ref="J40:J43" si="20">H40*60%</f>
        <v>72</v>
      </c>
      <c r="K40" s="103"/>
      <c r="L40" s="103"/>
      <c r="M40" s="103"/>
      <c r="N40" s="103"/>
      <c r="O40" s="103"/>
      <c r="P40" s="103"/>
      <c r="Q40" s="103"/>
      <c r="R40" s="103"/>
    </row>
    <row r="41" spans="1:18" s="123" customFormat="1" ht="33" customHeight="1">
      <c r="A41" s="233"/>
      <c r="B41" s="194"/>
      <c r="C41" s="118">
        <v>18</v>
      </c>
      <c r="D41" s="124" t="s">
        <v>42</v>
      </c>
      <c r="E41" s="131"/>
      <c r="F41" s="132">
        <v>4</v>
      </c>
      <c r="G41" s="132"/>
      <c r="H41" s="126">
        <f t="shared" si="16"/>
        <v>120</v>
      </c>
      <c r="I41" s="137">
        <f t="shared" si="19"/>
        <v>48</v>
      </c>
      <c r="J41" s="137">
        <f t="shared" si="20"/>
        <v>72</v>
      </c>
      <c r="K41" s="129"/>
      <c r="L41" s="129"/>
      <c r="M41" s="129"/>
      <c r="N41" s="129"/>
      <c r="O41" s="129"/>
      <c r="P41" s="129"/>
      <c r="Q41" s="129"/>
      <c r="R41" s="129"/>
    </row>
    <row r="42" spans="1:18" s="123" customFormat="1" ht="25.5" customHeight="1">
      <c r="A42" s="233"/>
      <c r="B42" s="194"/>
      <c r="C42" s="118">
        <v>19</v>
      </c>
      <c r="D42" s="124" t="s">
        <v>44</v>
      </c>
      <c r="E42" s="131"/>
      <c r="F42" s="132">
        <v>4</v>
      </c>
      <c r="G42" s="132"/>
      <c r="H42" s="126">
        <f t="shared" si="16"/>
        <v>120</v>
      </c>
      <c r="I42" s="137">
        <f t="shared" si="19"/>
        <v>48</v>
      </c>
      <c r="J42" s="137">
        <f t="shared" si="20"/>
        <v>72</v>
      </c>
      <c r="K42" s="129"/>
      <c r="L42" s="129"/>
      <c r="M42" s="129"/>
      <c r="N42" s="129"/>
      <c r="O42" s="129"/>
      <c r="P42" s="129"/>
      <c r="Q42" s="129"/>
      <c r="R42" s="129"/>
    </row>
    <row r="43" spans="1:18" s="123" customFormat="1" ht="48" customHeight="1">
      <c r="A43" s="233"/>
      <c r="B43" s="194"/>
      <c r="C43" s="118">
        <v>20</v>
      </c>
      <c r="D43" s="124" t="s">
        <v>45</v>
      </c>
      <c r="E43" s="131"/>
      <c r="F43" s="132">
        <v>5</v>
      </c>
      <c r="G43" s="132"/>
      <c r="H43" s="126">
        <f t="shared" si="16"/>
        <v>150</v>
      </c>
      <c r="I43" s="137">
        <f t="shared" si="19"/>
        <v>60</v>
      </c>
      <c r="J43" s="137">
        <f t="shared" si="20"/>
        <v>90</v>
      </c>
      <c r="K43" s="129"/>
      <c r="L43" s="129"/>
      <c r="M43" s="129"/>
      <c r="N43" s="129"/>
      <c r="O43" s="129"/>
      <c r="P43" s="129"/>
      <c r="Q43" s="129"/>
      <c r="R43" s="129"/>
    </row>
    <row r="44" spans="1:18" customFormat="1" ht="23.25" customHeight="1">
      <c r="A44" s="233"/>
      <c r="B44" s="194"/>
      <c r="C44" s="139">
        <v>21</v>
      </c>
      <c r="D44" s="111" t="s">
        <v>40</v>
      </c>
      <c r="E44" s="19">
        <v>5</v>
      </c>
      <c r="F44" s="34"/>
      <c r="G44" s="34"/>
      <c r="H44" s="20">
        <f t="shared" ref="H44:H55" si="21">(E44+F44+G44)*30</f>
        <v>150</v>
      </c>
      <c r="I44" s="35">
        <f t="shared" si="19"/>
        <v>60</v>
      </c>
      <c r="J44" s="35">
        <f t="shared" ref="J44:J55" si="22">H44*60%</f>
        <v>90</v>
      </c>
      <c r="K44" s="103"/>
      <c r="L44" s="103"/>
      <c r="M44" s="103"/>
      <c r="N44" s="103"/>
      <c r="O44" s="103"/>
      <c r="P44" s="103"/>
      <c r="Q44" s="103">
        <v>5</v>
      </c>
      <c r="R44" s="103"/>
    </row>
    <row r="45" spans="1:18" s="123" customFormat="1" ht="33" customHeight="1">
      <c r="A45" s="233"/>
      <c r="B45" s="194"/>
      <c r="C45" s="118">
        <v>22</v>
      </c>
      <c r="D45" s="124" t="s">
        <v>136</v>
      </c>
      <c r="E45" s="131">
        <v>5</v>
      </c>
      <c r="F45" s="132"/>
      <c r="G45" s="132"/>
      <c r="H45" s="126">
        <f t="shared" si="21"/>
        <v>150</v>
      </c>
      <c r="I45" s="137">
        <f t="shared" si="19"/>
        <v>60</v>
      </c>
      <c r="J45" s="137">
        <f t="shared" si="22"/>
        <v>90</v>
      </c>
      <c r="K45" s="129"/>
      <c r="L45" s="129"/>
      <c r="M45" s="129"/>
      <c r="N45" s="129"/>
      <c r="O45" s="129"/>
      <c r="P45" s="129"/>
      <c r="Q45" s="129"/>
      <c r="R45" s="129">
        <v>5</v>
      </c>
    </row>
    <row r="46" spans="1:18" customFormat="1" ht="33" customHeight="1">
      <c r="A46" s="233"/>
      <c r="B46" s="194"/>
      <c r="C46" s="139">
        <v>23</v>
      </c>
      <c r="D46" s="111" t="s">
        <v>20</v>
      </c>
      <c r="E46" s="19"/>
      <c r="F46" s="34"/>
      <c r="G46" s="34">
        <v>4</v>
      </c>
      <c r="H46" s="20">
        <f t="shared" ref="H46" si="23">(E46+F46+G46)*30</f>
        <v>120</v>
      </c>
      <c r="I46" s="35">
        <f t="shared" ref="I46" si="24">H46*40%</f>
        <v>48</v>
      </c>
      <c r="J46" s="35">
        <f t="shared" ref="J46" si="25">H46*60%</f>
        <v>72</v>
      </c>
      <c r="K46" s="103"/>
      <c r="L46" s="103"/>
      <c r="M46" s="103"/>
      <c r="N46" s="103"/>
      <c r="O46" s="103"/>
      <c r="P46" s="103"/>
      <c r="Q46" s="103">
        <v>4</v>
      </c>
      <c r="R46" s="103"/>
    </row>
    <row r="47" spans="1:18" s="123" customFormat="1" ht="47.25" customHeight="1">
      <c r="A47" s="233"/>
      <c r="B47" s="194"/>
      <c r="C47" s="118">
        <v>24</v>
      </c>
      <c r="D47" s="111" t="s">
        <v>139</v>
      </c>
      <c r="E47" s="131"/>
      <c r="F47" s="132"/>
      <c r="G47" s="132">
        <v>4</v>
      </c>
      <c r="H47" s="126">
        <f t="shared" si="21"/>
        <v>120</v>
      </c>
      <c r="I47" s="137">
        <f t="shared" si="19"/>
        <v>48</v>
      </c>
      <c r="J47" s="137">
        <f t="shared" si="22"/>
        <v>72</v>
      </c>
      <c r="K47" s="129"/>
      <c r="L47" s="129"/>
      <c r="M47" s="129"/>
      <c r="N47" s="129"/>
      <c r="O47" s="129"/>
      <c r="P47" s="129"/>
      <c r="Q47" s="129"/>
      <c r="R47" s="129">
        <v>4</v>
      </c>
    </row>
    <row r="48" spans="1:18" customFormat="1" ht="37.5" customHeight="1">
      <c r="A48" s="233"/>
      <c r="B48" s="194"/>
      <c r="C48" s="139">
        <v>25</v>
      </c>
      <c r="D48" s="109" t="s">
        <v>47</v>
      </c>
      <c r="E48" s="19"/>
      <c r="F48" s="34"/>
      <c r="G48" s="34">
        <v>4</v>
      </c>
      <c r="H48" s="20">
        <f t="shared" si="21"/>
        <v>120</v>
      </c>
      <c r="I48" s="35">
        <f t="shared" si="19"/>
        <v>48</v>
      </c>
      <c r="J48" s="35">
        <f t="shared" si="22"/>
        <v>72</v>
      </c>
      <c r="K48" s="103"/>
      <c r="L48" s="103"/>
      <c r="M48" s="103">
        <v>4</v>
      </c>
      <c r="N48" s="103"/>
      <c r="O48" s="103"/>
      <c r="P48" s="103"/>
      <c r="Q48" s="103"/>
      <c r="R48" s="103"/>
    </row>
    <row r="49" spans="1:18" customFormat="1" ht="36.75" customHeight="1">
      <c r="A49" s="233"/>
      <c r="B49" s="194"/>
      <c r="C49" s="139">
        <v>26</v>
      </c>
      <c r="D49" s="109" t="s">
        <v>48</v>
      </c>
      <c r="E49" s="19"/>
      <c r="F49" s="34"/>
      <c r="G49" s="34">
        <v>4</v>
      </c>
      <c r="H49" s="20">
        <f t="shared" si="21"/>
        <v>120</v>
      </c>
      <c r="I49" s="35">
        <f t="shared" si="19"/>
        <v>48</v>
      </c>
      <c r="J49" s="35">
        <f t="shared" si="22"/>
        <v>72</v>
      </c>
      <c r="K49" s="103"/>
      <c r="L49" s="103"/>
      <c r="M49" s="103">
        <v>4</v>
      </c>
      <c r="N49" s="103"/>
      <c r="O49" s="103"/>
      <c r="P49" s="103"/>
      <c r="Q49" s="103"/>
      <c r="R49" s="103"/>
    </row>
    <row r="50" spans="1:18" customFormat="1" ht="37.5" customHeight="1">
      <c r="A50" s="233"/>
      <c r="B50" s="194"/>
      <c r="C50" s="139">
        <v>27</v>
      </c>
      <c r="D50" s="109" t="s">
        <v>49</v>
      </c>
      <c r="E50" s="19"/>
      <c r="F50" s="34"/>
      <c r="G50" s="34">
        <v>4</v>
      </c>
      <c r="H50" s="20">
        <f t="shared" si="21"/>
        <v>120</v>
      </c>
      <c r="I50" s="35">
        <f t="shared" si="19"/>
        <v>48</v>
      </c>
      <c r="J50" s="35">
        <f t="shared" si="22"/>
        <v>72</v>
      </c>
      <c r="K50" s="103"/>
      <c r="L50" s="103"/>
      <c r="M50" s="103">
        <v>4</v>
      </c>
      <c r="N50" s="103"/>
      <c r="O50" s="103"/>
      <c r="P50" s="103"/>
      <c r="Q50" s="103"/>
      <c r="R50" s="103"/>
    </row>
    <row r="51" spans="1:18" customFormat="1" ht="43.5" customHeight="1">
      <c r="A51" s="233"/>
      <c r="B51" s="194"/>
      <c r="C51" s="139">
        <v>28</v>
      </c>
      <c r="D51" s="109" t="s">
        <v>50</v>
      </c>
      <c r="E51" s="19"/>
      <c r="F51" s="34"/>
      <c r="G51" s="34">
        <v>4</v>
      </c>
      <c r="H51" s="20">
        <f t="shared" si="21"/>
        <v>120</v>
      </c>
      <c r="I51" s="35">
        <f t="shared" si="19"/>
        <v>48</v>
      </c>
      <c r="J51" s="35">
        <f t="shared" si="22"/>
        <v>72</v>
      </c>
      <c r="K51" s="103"/>
      <c r="L51" s="103"/>
      <c r="M51" s="103"/>
      <c r="N51" s="103">
        <v>4</v>
      </c>
      <c r="O51" s="103"/>
      <c r="P51" s="103"/>
      <c r="Q51" s="103"/>
      <c r="R51" s="103"/>
    </row>
    <row r="52" spans="1:18" customFormat="1" ht="39.75" customHeight="1">
      <c r="A52" s="233"/>
      <c r="B52" s="194"/>
      <c r="C52" s="139">
        <v>29</v>
      </c>
      <c r="D52" s="109" t="s">
        <v>51</v>
      </c>
      <c r="E52" s="19"/>
      <c r="F52" s="34"/>
      <c r="G52" s="34">
        <v>4</v>
      </c>
      <c r="H52" s="20">
        <f t="shared" si="21"/>
        <v>120</v>
      </c>
      <c r="I52" s="35">
        <f t="shared" si="19"/>
        <v>48</v>
      </c>
      <c r="J52" s="35">
        <f t="shared" si="22"/>
        <v>72</v>
      </c>
      <c r="K52" s="103"/>
      <c r="L52" s="103"/>
      <c r="M52" s="103"/>
      <c r="N52" s="103"/>
      <c r="O52" s="103"/>
      <c r="P52" s="103">
        <v>4</v>
      </c>
      <c r="Q52" s="103"/>
      <c r="R52" s="103"/>
    </row>
    <row r="53" spans="1:18" customFormat="1" ht="39" customHeight="1">
      <c r="A53" s="233"/>
      <c r="B53" s="194"/>
      <c r="C53" s="139">
        <v>30</v>
      </c>
      <c r="D53" s="109" t="s">
        <v>128</v>
      </c>
      <c r="E53" s="19"/>
      <c r="F53" s="34"/>
      <c r="G53" s="34">
        <v>4</v>
      </c>
      <c r="H53" s="20">
        <f t="shared" si="21"/>
        <v>120</v>
      </c>
      <c r="I53" s="35">
        <f t="shared" si="19"/>
        <v>48</v>
      </c>
      <c r="J53" s="35">
        <f t="shared" si="22"/>
        <v>72</v>
      </c>
      <c r="K53" s="103"/>
      <c r="L53" s="103"/>
      <c r="M53" s="103"/>
      <c r="N53" s="103"/>
      <c r="O53" s="103">
        <v>4</v>
      </c>
      <c r="P53" s="103"/>
      <c r="Q53" s="103"/>
      <c r="R53" s="103"/>
    </row>
    <row r="54" spans="1:18" customFormat="1" ht="39" customHeight="1">
      <c r="A54" s="233"/>
      <c r="B54" s="194"/>
      <c r="C54" s="139">
        <v>31</v>
      </c>
      <c r="D54" s="109" t="s">
        <v>140</v>
      </c>
      <c r="E54" s="19"/>
      <c r="F54" s="34"/>
      <c r="G54" s="34">
        <v>4</v>
      </c>
      <c r="H54" s="20">
        <f t="shared" si="21"/>
        <v>120</v>
      </c>
      <c r="I54" s="35">
        <f t="shared" si="19"/>
        <v>48</v>
      </c>
      <c r="J54" s="35">
        <f t="shared" si="22"/>
        <v>72</v>
      </c>
      <c r="K54" s="103"/>
      <c r="L54" s="103"/>
      <c r="M54" s="103"/>
      <c r="N54" s="103"/>
      <c r="O54" s="103"/>
      <c r="P54" s="103"/>
      <c r="Q54" s="103">
        <v>4</v>
      </c>
      <c r="R54" s="103"/>
    </row>
    <row r="55" spans="1:18" customFormat="1" ht="36" customHeight="1">
      <c r="A55" s="233"/>
      <c r="B55" s="194"/>
      <c r="C55" s="139">
        <v>32</v>
      </c>
      <c r="D55" s="109" t="s">
        <v>141</v>
      </c>
      <c r="E55" s="19"/>
      <c r="F55" s="34"/>
      <c r="G55" s="34">
        <v>4</v>
      </c>
      <c r="H55" s="20">
        <f t="shared" si="21"/>
        <v>120</v>
      </c>
      <c r="I55" s="35">
        <f t="shared" si="19"/>
        <v>48</v>
      </c>
      <c r="J55" s="35">
        <f t="shared" si="22"/>
        <v>72</v>
      </c>
      <c r="K55" s="103"/>
      <c r="L55" s="103"/>
      <c r="M55" s="103"/>
      <c r="N55" s="103"/>
      <c r="O55" s="103"/>
      <c r="P55" s="103"/>
      <c r="Q55" s="103"/>
      <c r="R55" s="103">
        <v>4</v>
      </c>
    </row>
    <row r="56" spans="1:18" ht="18.75" customHeight="1">
      <c r="A56" s="233"/>
      <c r="B56" s="194"/>
      <c r="C56" s="36"/>
      <c r="D56" s="26" t="s">
        <v>102</v>
      </c>
      <c r="E56" s="95">
        <f>SUM(E24:E55)</f>
        <v>71</v>
      </c>
      <c r="F56" s="95">
        <f t="shared" ref="F56:K56" si="26">SUM(F24:F55)</f>
        <v>41</v>
      </c>
      <c r="G56" s="95">
        <f t="shared" si="26"/>
        <v>40</v>
      </c>
      <c r="H56" s="119">
        <f t="shared" si="26"/>
        <v>4560</v>
      </c>
      <c r="I56" s="119">
        <f t="shared" si="26"/>
        <v>1824</v>
      </c>
      <c r="J56" s="119">
        <f t="shared" si="26"/>
        <v>2736</v>
      </c>
      <c r="K56" s="119">
        <f t="shared" si="26"/>
        <v>4</v>
      </c>
      <c r="L56" s="119">
        <f t="shared" ref="L56" si="27">SUM(L24:L55)</f>
        <v>0</v>
      </c>
      <c r="M56" s="119">
        <f t="shared" ref="M56" si="28">SUM(M24:M55)</f>
        <v>20</v>
      </c>
      <c r="N56" s="119">
        <f t="shared" ref="N56" si="29">SUM(N24:N55)</f>
        <v>24</v>
      </c>
      <c r="O56" s="119">
        <f t="shared" ref="O56" si="30">SUM(O24:O55)</f>
        <v>16</v>
      </c>
      <c r="P56" s="119">
        <f t="shared" ref="P56" si="31">SUM(P24:P55)</f>
        <v>12</v>
      </c>
      <c r="Q56" s="119">
        <f t="shared" ref="Q56" si="32">SUM(Q24:Q55)</f>
        <v>22</v>
      </c>
      <c r="R56" s="119">
        <f t="shared" ref="R56" si="33">SUM(R24:R55)</f>
        <v>13</v>
      </c>
    </row>
    <row r="57" spans="1:18" s="7" customFormat="1" ht="19.5" customHeight="1">
      <c r="A57" s="234"/>
      <c r="B57" s="195"/>
      <c r="C57" s="38"/>
      <c r="D57" s="39" t="s">
        <v>104</v>
      </c>
      <c r="E57" s="95">
        <f>E56+E22+E12</f>
        <v>71</v>
      </c>
      <c r="F57" s="95">
        <f>F56</f>
        <v>41</v>
      </c>
      <c r="G57" s="95">
        <f>G56+G22</f>
        <v>40</v>
      </c>
      <c r="H57" s="37">
        <f t="shared" ref="H57" si="34">H56</f>
        <v>4560</v>
      </c>
      <c r="I57" s="37">
        <f t="shared" ref="I57" si="35">I56</f>
        <v>1824</v>
      </c>
      <c r="J57" s="37">
        <f t="shared" ref="J57" si="36">J56</f>
        <v>2736</v>
      </c>
      <c r="K57" s="91">
        <f t="shared" ref="K57:R57" si="37">K56+K22+K12</f>
        <v>4</v>
      </c>
      <c r="L57" s="91">
        <f t="shared" si="37"/>
        <v>0</v>
      </c>
      <c r="M57" s="91">
        <f t="shared" si="37"/>
        <v>20</v>
      </c>
      <c r="N57" s="91">
        <f t="shared" si="37"/>
        <v>24</v>
      </c>
      <c r="O57" s="91">
        <f t="shared" si="37"/>
        <v>16</v>
      </c>
      <c r="P57" s="91">
        <f t="shared" si="37"/>
        <v>12</v>
      </c>
      <c r="Q57" s="91">
        <f t="shared" si="37"/>
        <v>22</v>
      </c>
      <c r="R57" s="91">
        <f t="shared" si="37"/>
        <v>13</v>
      </c>
    </row>
    <row r="58" spans="1:18" s="7" customFormat="1" ht="20.25" customHeight="1">
      <c r="A58" s="235" t="s">
        <v>13</v>
      </c>
      <c r="B58" s="40"/>
      <c r="C58" s="225" t="s">
        <v>109</v>
      </c>
      <c r="D58" s="226"/>
      <c r="E58" s="227"/>
      <c r="F58" s="227"/>
      <c r="G58" s="227"/>
      <c r="H58" s="227"/>
      <c r="I58" s="227"/>
      <c r="J58" s="227"/>
      <c r="K58" s="227"/>
      <c r="L58" s="227"/>
      <c r="M58" s="227"/>
      <c r="N58" s="227"/>
      <c r="O58" s="227"/>
      <c r="P58" s="227"/>
      <c r="Q58" s="227"/>
      <c r="R58" s="227"/>
    </row>
    <row r="59" spans="1:18" ht="27" customHeight="1">
      <c r="A59" s="236"/>
      <c r="B59" s="196" t="s">
        <v>107</v>
      </c>
      <c r="C59" s="139">
        <v>1</v>
      </c>
      <c r="D59" s="41" t="s">
        <v>15</v>
      </c>
      <c r="E59" s="32">
        <v>4</v>
      </c>
      <c r="F59" s="42"/>
      <c r="G59" s="42"/>
      <c r="H59" s="20"/>
      <c r="I59" s="59"/>
      <c r="J59" s="58"/>
      <c r="K59" s="55"/>
      <c r="L59" s="55"/>
      <c r="M59" s="56"/>
      <c r="N59" s="55">
        <v>4</v>
      </c>
      <c r="O59" s="55"/>
      <c r="P59" s="55"/>
      <c r="Q59" s="55"/>
      <c r="R59" s="55"/>
    </row>
    <row r="60" spans="1:18" ht="32.1" customHeight="1">
      <c r="A60" s="236"/>
      <c r="B60" s="197"/>
      <c r="C60" s="139">
        <v>2</v>
      </c>
      <c r="D60" s="43" t="s">
        <v>16</v>
      </c>
      <c r="E60" s="32">
        <v>8</v>
      </c>
      <c r="F60" s="44"/>
      <c r="G60" s="44"/>
      <c r="H60" s="2"/>
      <c r="I60" s="2"/>
      <c r="J60" s="2"/>
      <c r="K60" s="55"/>
      <c r="L60" s="55"/>
      <c r="M60" s="55"/>
      <c r="N60" s="56"/>
      <c r="O60" s="55"/>
      <c r="P60" s="55">
        <v>8</v>
      </c>
      <c r="Q60" s="55"/>
      <c r="R60" s="55"/>
    </row>
    <row r="61" spans="1:18" ht="30" customHeight="1">
      <c r="A61" s="236"/>
      <c r="B61" s="197"/>
      <c r="C61" s="139">
        <v>3</v>
      </c>
      <c r="D61" s="43" t="s">
        <v>17</v>
      </c>
      <c r="E61" s="32">
        <v>8</v>
      </c>
      <c r="F61" s="44"/>
      <c r="G61" s="44"/>
      <c r="H61" s="2"/>
      <c r="I61" s="2"/>
      <c r="J61" s="2"/>
      <c r="K61" s="55"/>
      <c r="L61" s="55"/>
      <c r="M61" s="55"/>
      <c r="N61" s="56"/>
      <c r="O61" s="55"/>
      <c r="P61" s="55"/>
      <c r="Q61" s="55"/>
      <c r="R61" s="55">
        <v>8</v>
      </c>
    </row>
    <row r="62" spans="1:18" s="8" customFormat="1" ht="18" customHeight="1">
      <c r="A62" s="237" t="s">
        <v>14</v>
      </c>
      <c r="B62" s="198"/>
      <c r="C62" s="46"/>
      <c r="D62" s="47" t="s">
        <v>105</v>
      </c>
      <c r="E62" s="48">
        <f>SUM(E59:E61)</f>
        <v>20</v>
      </c>
      <c r="F62" s="49"/>
      <c r="G62" s="49"/>
      <c r="H62" s="46">
        <f>E62*30</f>
        <v>600</v>
      </c>
      <c r="I62" s="46"/>
      <c r="J62" s="46"/>
      <c r="K62" s="46">
        <f>SUM(K59:K61)</f>
        <v>0</v>
      </c>
      <c r="L62" s="46">
        <f t="shared" ref="L62:R62" si="38">SUM(L59:L61)</f>
        <v>0</v>
      </c>
      <c r="M62" s="46">
        <f t="shared" si="38"/>
        <v>0</v>
      </c>
      <c r="N62" s="46">
        <f t="shared" si="38"/>
        <v>4</v>
      </c>
      <c r="O62" s="46">
        <f t="shared" si="38"/>
        <v>0</v>
      </c>
      <c r="P62" s="46">
        <f t="shared" si="38"/>
        <v>8</v>
      </c>
      <c r="Q62" s="46">
        <f t="shared" si="38"/>
        <v>0</v>
      </c>
      <c r="R62" s="46">
        <f t="shared" si="38"/>
        <v>8</v>
      </c>
    </row>
    <row r="63" spans="1:18" s="3" customFormat="1" ht="19.5" customHeight="1">
      <c r="A63" s="238"/>
      <c r="B63" s="50"/>
      <c r="C63" s="218" t="s">
        <v>110</v>
      </c>
      <c r="D63" s="219"/>
      <c r="E63" s="220"/>
      <c r="F63" s="220"/>
      <c r="G63" s="220"/>
      <c r="H63" s="220"/>
      <c r="I63" s="220"/>
      <c r="J63" s="220"/>
      <c r="K63" s="220"/>
      <c r="L63" s="220"/>
      <c r="M63" s="220"/>
      <c r="N63" s="220"/>
      <c r="O63" s="220"/>
      <c r="P63" s="220"/>
      <c r="Q63" s="220"/>
      <c r="R63" s="220"/>
    </row>
    <row r="64" spans="1:18" ht="33" customHeight="1">
      <c r="A64" s="238"/>
      <c r="B64" s="199" t="s">
        <v>108</v>
      </c>
      <c r="C64" s="50">
        <v>1</v>
      </c>
      <c r="D64" s="43" t="s">
        <v>18</v>
      </c>
      <c r="E64" s="98">
        <v>4</v>
      </c>
      <c r="F64" s="153"/>
      <c r="G64" s="153"/>
      <c r="H64" s="2"/>
      <c r="I64" s="2"/>
      <c r="J64" s="2"/>
      <c r="K64" s="54"/>
      <c r="L64" s="54"/>
      <c r="M64" s="54"/>
      <c r="N64" s="54"/>
      <c r="O64" s="57"/>
      <c r="P64" s="57"/>
      <c r="Q64" s="57"/>
      <c r="R64" s="57">
        <v>4</v>
      </c>
    </row>
    <row r="65" spans="1:19" ht="30.95" customHeight="1">
      <c r="A65" s="238"/>
      <c r="B65" s="200"/>
      <c r="C65" s="50">
        <v>2</v>
      </c>
      <c r="D65" s="121" t="s">
        <v>19</v>
      </c>
      <c r="E65" s="98">
        <v>4</v>
      </c>
      <c r="F65" s="153"/>
      <c r="G65" s="153"/>
      <c r="H65" s="2"/>
      <c r="I65" s="2"/>
      <c r="J65" s="2"/>
      <c r="K65" s="54"/>
      <c r="L65" s="54"/>
      <c r="M65" s="54"/>
      <c r="N65" s="54"/>
      <c r="O65" s="57"/>
      <c r="P65" s="57"/>
      <c r="Q65" s="57"/>
      <c r="R65" s="57">
        <v>4</v>
      </c>
    </row>
    <row r="66" spans="1:19" s="8" customFormat="1" ht="16.5" customHeight="1">
      <c r="A66" s="238"/>
      <c r="B66" s="200"/>
      <c r="C66" s="70"/>
      <c r="D66" s="71" t="s">
        <v>106</v>
      </c>
      <c r="E66" s="72">
        <f>SUM(E64:E65)</f>
        <v>8</v>
      </c>
      <c r="F66" s="73"/>
      <c r="G66" s="73"/>
      <c r="H66" s="138">
        <f>E67+F67+G67</f>
        <v>240</v>
      </c>
      <c r="I66" s="74"/>
      <c r="J66" s="74"/>
      <c r="K66" s="74">
        <f>SUM(K64:K65)</f>
        <v>0</v>
      </c>
      <c r="L66" s="74">
        <f t="shared" ref="L66:R66" si="39">SUM(L64:L65)</f>
        <v>0</v>
      </c>
      <c r="M66" s="74">
        <f t="shared" si="39"/>
        <v>0</v>
      </c>
      <c r="N66" s="74">
        <f t="shared" si="39"/>
        <v>0</v>
      </c>
      <c r="O66" s="74">
        <f t="shared" si="39"/>
        <v>0</v>
      </c>
      <c r="P66" s="74">
        <f t="shared" si="39"/>
        <v>0</v>
      </c>
      <c r="Q66" s="74">
        <f t="shared" si="39"/>
        <v>0</v>
      </c>
      <c r="R66" s="74">
        <f t="shared" si="39"/>
        <v>8</v>
      </c>
    </row>
    <row r="67" spans="1:19" s="8" customFormat="1" ht="51" customHeight="1">
      <c r="A67" s="238"/>
      <c r="B67" s="201"/>
      <c r="C67" s="75"/>
      <c r="D67" s="26" t="s">
        <v>111</v>
      </c>
      <c r="E67" s="90">
        <f>SUM(E66+E62+E57+E22+E12)</f>
        <v>99</v>
      </c>
      <c r="F67" s="90">
        <f>F57+F22+F12</f>
        <v>101</v>
      </c>
      <c r="G67" s="90">
        <f>SUM(G66+G62+G57+G22+G12)</f>
        <v>40</v>
      </c>
      <c r="H67" s="27">
        <f>SUM(E67:G67)*30</f>
        <v>7200</v>
      </c>
      <c r="I67" s="27"/>
      <c r="J67" s="27"/>
      <c r="K67" s="90">
        <f>K66+K62+K57</f>
        <v>4</v>
      </c>
      <c r="L67" s="90">
        <f t="shared" ref="L67:R67" si="40">L66+L62+L57</f>
        <v>0</v>
      </c>
      <c r="M67" s="90">
        <f t="shared" si="40"/>
        <v>20</v>
      </c>
      <c r="N67" s="90">
        <f t="shared" si="40"/>
        <v>28</v>
      </c>
      <c r="O67" s="90">
        <f t="shared" si="40"/>
        <v>16</v>
      </c>
      <c r="P67" s="90">
        <f t="shared" si="40"/>
        <v>20</v>
      </c>
      <c r="Q67" s="90">
        <f t="shared" si="40"/>
        <v>22</v>
      </c>
      <c r="R67" s="90">
        <f t="shared" si="40"/>
        <v>29</v>
      </c>
      <c r="S67" s="96"/>
    </row>
    <row r="68" spans="1:19" s="4" customFormat="1" ht="11.25" hidden="1" customHeight="1">
      <c r="A68" s="239"/>
      <c r="B68" s="76"/>
      <c r="C68" s="77"/>
      <c r="D68" s="78"/>
      <c r="E68" s="77"/>
      <c r="F68" s="77"/>
      <c r="G68" s="77"/>
      <c r="H68" s="140"/>
      <c r="I68" s="140"/>
      <c r="J68" s="81"/>
      <c r="K68" s="81"/>
      <c r="L68" s="81"/>
      <c r="M68" s="81"/>
      <c r="N68" s="81"/>
      <c r="O68" s="81"/>
      <c r="P68" s="81"/>
      <c r="Q68" s="81"/>
      <c r="R68" s="81">
        <v>3</v>
      </c>
    </row>
    <row r="69" spans="1:19" s="9" customFormat="1" ht="61.15" customHeight="1">
      <c r="A69" s="240"/>
      <c r="B69" s="76"/>
      <c r="C69" s="243" t="s">
        <v>179</v>
      </c>
      <c r="D69" s="244"/>
      <c r="E69" s="243"/>
      <c r="F69" s="243"/>
      <c r="G69" s="243"/>
      <c r="H69" s="243"/>
      <c r="I69" s="243"/>
      <c r="J69" s="243"/>
      <c r="K69" s="243"/>
      <c r="L69" s="243"/>
      <c r="M69" s="243"/>
      <c r="N69" s="243"/>
      <c r="O69" s="243"/>
      <c r="P69" s="243"/>
      <c r="Q69" s="243"/>
      <c r="R69" s="243"/>
    </row>
    <row r="70" spans="1:19" s="9" customFormat="1" ht="24" customHeight="1">
      <c r="A70" s="240"/>
      <c r="B70" s="76"/>
      <c r="C70" s="245"/>
      <c r="D70" s="246"/>
      <c r="E70" s="245"/>
      <c r="F70" s="245"/>
      <c r="G70" s="245"/>
      <c r="H70" s="245"/>
      <c r="I70" s="245"/>
      <c r="J70" s="245"/>
      <c r="K70" s="245"/>
      <c r="L70" s="245"/>
      <c r="M70" s="245"/>
      <c r="N70" s="245"/>
      <c r="O70" s="245"/>
      <c r="P70" s="245"/>
      <c r="Q70" s="245"/>
      <c r="R70" s="245"/>
    </row>
    <row r="71" spans="1:19" s="9" customFormat="1" ht="23.25" customHeight="1">
      <c r="A71" s="240"/>
      <c r="B71" s="76"/>
      <c r="C71" s="245"/>
      <c r="D71" s="246"/>
      <c r="E71" s="245"/>
      <c r="F71" s="245"/>
      <c r="G71" s="245"/>
      <c r="H71" s="245"/>
      <c r="I71" s="245"/>
      <c r="J71" s="245"/>
      <c r="K71" s="245"/>
      <c r="L71" s="245"/>
      <c r="M71" s="245"/>
      <c r="N71" s="245"/>
      <c r="O71" s="245"/>
      <c r="P71" s="245"/>
      <c r="Q71" s="245"/>
      <c r="R71" s="245"/>
    </row>
    <row r="72" spans="1:19" s="9" customFormat="1" ht="15.75">
      <c r="A72" s="240"/>
      <c r="B72" s="76"/>
      <c r="C72" s="154"/>
      <c r="D72" s="242" t="s">
        <v>116</v>
      </c>
      <c r="E72" s="232"/>
      <c r="F72" s="79"/>
      <c r="G72" s="79"/>
      <c r="H72" s="79"/>
      <c r="I72" s="79"/>
      <c r="J72" s="79"/>
      <c r="K72" s="79"/>
      <c r="L72" s="79"/>
      <c r="M72" s="79"/>
      <c r="N72" s="79"/>
      <c r="O72" s="79"/>
      <c r="P72" s="79"/>
      <c r="Q72" s="79"/>
      <c r="R72" s="79"/>
    </row>
    <row r="73" spans="1:19" s="10" customFormat="1" ht="45" customHeight="1">
      <c r="A73" s="240"/>
      <c r="B73" s="76"/>
      <c r="C73" s="230" t="s">
        <v>132</v>
      </c>
      <c r="D73" s="231"/>
      <c r="E73" s="230"/>
      <c r="F73" s="230"/>
      <c r="G73" s="230"/>
      <c r="H73" s="230"/>
      <c r="I73" s="230"/>
      <c r="J73" s="155"/>
      <c r="K73" s="155"/>
      <c r="L73" s="155"/>
      <c r="M73" s="232" t="s">
        <v>133</v>
      </c>
      <c r="N73" s="232"/>
      <c r="O73" s="232"/>
      <c r="P73" s="232"/>
      <c r="Q73" s="156"/>
      <c r="R73" s="157"/>
    </row>
    <row r="74" spans="1:19" s="10" customFormat="1" ht="49.5" customHeight="1">
      <c r="A74" s="240"/>
      <c r="B74" s="76"/>
      <c r="C74" s="230" t="s">
        <v>57</v>
      </c>
      <c r="D74" s="231"/>
      <c r="E74" s="230"/>
      <c r="F74" s="230"/>
      <c r="G74" s="230"/>
      <c r="H74" s="230"/>
      <c r="I74" s="230"/>
      <c r="J74" s="140"/>
      <c r="K74" s="140"/>
      <c r="L74" s="140"/>
      <c r="M74" s="232" t="s">
        <v>56</v>
      </c>
      <c r="N74" s="232"/>
      <c r="O74" s="232"/>
      <c r="P74" s="232"/>
      <c r="Q74" s="156"/>
      <c r="R74" s="157"/>
    </row>
    <row r="75" spans="1:19" s="11" customFormat="1" ht="66.75" customHeight="1">
      <c r="A75" s="241"/>
      <c r="B75" s="76"/>
      <c r="C75" s="230" t="s">
        <v>130</v>
      </c>
      <c r="D75" s="231"/>
      <c r="E75" s="230"/>
      <c r="F75" s="230"/>
      <c r="G75" s="230"/>
      <c r="H75" s="230"/>
      <c r="I75" s="230"/>
      <c r="J75" s="158"/>
      <c r="K75" s="158"/>
      <c r="L75" s="158"/>
      <c r="M75" s="232" t="s">
        <v>131</v>
      </c>
      <c r="N75" s="232"/>
      <c r="O75" s="232"/>
      <c r="P75" s="232"/>
      <c r="Q75" s="159"/>
      <c r="R75" s="160"/>
    </row>
    <row r="76" spans="1:19" s="11" customFormat="1" ht="64.5" customHeight="1">
      <c r="A76" s="80"/>
      <c r="B76" s="159"/>
      <c r="C76" s="230"/>
      <c r="D76" s="231"/>
      <c r="E76" s="230"/>
      <c r="F76" s="230"/>
      <c r="G76" s="230"/>
      <c r="H76" s="230"/>
      <c r="I76" s="230"/>
      <c r="J76" s="158"/>
      <c r="K76" s="158"/>
      <c r="L76" s="158"/>
      <c r="M76" s="232"/>
      <c r="N76" s="232"/>
      <c r="O76" s="232"/>
      <c r="P76" s="232"/>
      <c r="Q76" s="159"/>
      <c r="R76" s="160"/>
    </row>
  </sheetData>
  <mergeCells count="36">
    <mergeCell ref="C75:I75"/>
    <mergeCell ref="M75:P75"/>
    <mergeCell ref="C76:I76"/>
    <mergeCell ref="M76:P76"/>
    <mergeCell ref="A6:A57"/>
    <mergeCell ref="A58:A61"/>
    <mergeCell ref="A62:A67"/>
    <mergeCell ref="A68:A75"/>
    <mergeCell ref="D72:E72"/>
    <mergeCell ref="C73:I73"/>
    <mergeCell ref="C74:I74"/>
    <mergeCell ref="M74:P74"/>
    <mergeCell ref="C69:R71"/>
    <mergeCell ref="M73:P73"/>
    <mergeCell ref="D1:R1"/>
    <mergeCell ref="C5:R5"/>
    <mergeCell ref="C14:R14"/>
    <mergeCell ref="C23:R23"/>
    <mergeCell ref="C58:R58"/>
    <mergeCell ref="Q3:R3"/>
    <mergeCell ref="O3:P3"/>
    <mergeCell ref="M3:N3"/>
    <mergeCell ref="K3:L3"/>
    <mergeCell ref="H3:H4"/>
    <mergeCell ref="A2:A4"/>
    <mergeCell ref="B6:B57"/>
    <mergeCell ref="B59:B62"/>
    <mergeCell ref="B64:B67"/>
    <mergeCell ref="K2:R2"/>
    <mergeCell ref="H2:J2"/>
    <mergeCell ref="E2:G3"/>
    <mergeCell ref="D2:D4"/>
    <mergeCell ref="C2:C4"/>
    <mergeCell ref="C63:R63"/>
    <mergeCell ref="I3:I4"/>
    <mergeCell ref="J3:J4"/>
  </mergeCells>
  <pageMargins left="0.51181102362204722" right="0.51181102362204722" top="0.55118110236220474" bottom="0.55118110236220474" header="0.19685039370078741" footer="0.19685039370078741"/>
  <pageSetup paperSize="9" scale="60" fitToHeight="0" orientation="landscape" r:id="rId1"/>
  <colBreaks count="1" manualBreakCount="1">
    <brk id="19" max="74" man="1"/>
  </colBreaks>
</worksheet>
</file>

<file path=xl/worksheets/sheet3.xml><?xml version="1.0" encoding="utf-8"?>
<worksheet xmlns="http://schemas.openxmlformats.org/spreadsheetml/2006/main" xmlns:r="http://schemas.openxmlformats.org/officeDocument/2006/relationships">
  <dimension ref="A1:C31"/>
  <sheetViews>
    <sheetView tabSelected="1" zoomScale="40" zoomScaleNormal="40" zoomScalePageLayoutView="115" workbookViewId="0">
      <selection sqref="A1:C31"/>
    </sheetView>
  </sheetViews>
  <sheetFormatPr defaultColWidth="9" defaultRowHeight="18.75"/>
  <cols>
    <col min="1" max="1" width="23.7109375" style="1" customWidth="1"/>
    <col min="2" max="2" width="71.85546875" customWidth="1"/>
    <col min="3" max="3" width="12.42578125" customWidth="1"/>
  </cols>
  <sheetData>
    <row r="1" spans="1:3" ht="47.25">
      <c r="A1" s="52" t="s">
        <v>149</v>
      </c>
      <c r="B1" s="143" t="s">
        <v>150</v>
      </c>
      <c r="C1" s="52" t="s">
        <v>151</v>
      </c>
    </row>
    <row r="2" spans="1:3" ht="54" customHeight="1">
      <c r="A2" s="250" t="s">
        <v>118</v>
      </c>
      <c r="B2" s="185" t="s">
        <v>137</v>
      </c>
      <c r="C2" s="247">
        <v>4</v>
      </c>
    </row>
    <row r="3" spans="1:3" ht="43.5" customHeight="1">
      <c r="A3" s="251"/>
      <c r="B3" s="145" t="s">
        <v>60</v>
      </c>
      <c r="C3" s="248"/>
    </row>
    <row r="4" spans="1:3" ht="47.25" customHeight="1">
      <c r="A4" s="252"/>
      <c r="B4" s="145" t="s">
        <v>76</v>
      </c>
      <c r="C4" s="249"/>
    </row>
    <row r="5" spans="1:3" ht="60.75" customHeight="1">
      <c r="A5" s="250" t="s">
        <v>119</v>
      </c>
      <c r="B5" s="185" t="s">
        <v>129</v>
      </c>
      <c r="C5" s="247">
        <v>4</v>
      </c>
    </row>
    <row r="6" spans="1:3" ht="60" customHeight="1">
      <c r="A6" s="251"/>
      <c r="B6" s="145" t="s">
        <v>77</v>
      </c>
      <c r="C6" s="248"/>
    </row>
    <row r="7" spans="1:3" ht="39" customHeight="1">
      <c r="A7" s="252"/>
      <c r="B7" s="145" t="s">
        <v>177</v>
      </c>
      <c r="C7" s="249"/>
    </row>
    <row r="8" spans="1:3" ht="31.5">
      <c r="A8" s="260" t="s">
        <v>120</v>
      </c>
      <c r="B8" s="144" t="s">
        <v>75</v>
      </c>
      <c r="C8" s="257">
        <v>4</v>
      </c>
    </row>
    <row r="9" spans="1:3" ht="47.25">
      <c r="A9" s="260"/>
      <c r="B9" s="116" t="s">
        <v>74</v>
      </c>
      <c r="C9" s="257"/>
    </row>
    <row r="10" spans="1:3" ht="60.75" customHeight="1" thickBot="1">
      <c r="A10" s="261"/>
      <c r="B10" s="117" t="s">
        <v>82</v>
      </c>
      <c r="C10" s="258"/>
    </row>
    <row r="11" spans="1:3" ht="47.25">
      <c r="A11" s="262" t="s">
        <v>121</v>
      </c>
      <c r="B11" s="115" t="s">
        <v>73</v>
      </c>
      <c r="C11" s="259">
        <v>4</v>
      </c>
    </row>
    <row r="12" spans="1:3" ht="47.25">
      <c r="A12" s="260"/>
      <c r="B12" s="116" t="s">
        <v>69</v>
      </c>
      <c r="C12" s="257"/>
    </row>
    <row r="13" spans="1:3" ht="32.25" thickBot="1">
      <c r="A13" s="261"/>
      <c r="B13" s="117" t="s">
        <v>83</v>
      </c>
      <c r="C13" s="258"/>
    </row>
    <row r="14" spans="1:3" ht="47.25">
      <c r="A14" s="262" t="s">
        <v>122</v>
      </c>
      <c r="B14" s="184" t="s">
        <v>36</v>
      </c>
      <c r="C14" s="259">
        <v>4</v>
      </c>
    </row>
    <row r="15" spans="1:3" ht="47.25">
      <c r="A15" s="260"/>
      <c r="B15" s="113" t="s">
        <v>71</v>
      </c>
      <c r="C15" s="257"/>
    </row>
    <row r="16" spans="1:3" ht="48" thickBot="1">
      <c r="A16" s="261"/>
      <c r="B16" s="117" t="s">
        <v>84</v>
      </c>
      <c r="C16" s="258"/>
    </row>
    <row r="17" spans="1:3" ht="31.5">
      <c r="A17" s="263" t="s">
        <v>123</v>
      </c>
      <c r="B17" s="114" t="s">
        <v>70</v>
      </c>
      <c r="C17" s="248">
        <v>4</v>
      </c>
    </row>
    <row r="18" spans="1:3" ht="47.25">
      <c r="A18" s="264"/>
      <c r="B18" s="116" t="s">
        <v>72</v>
      </c>
      <c r="C18" s="248"/>
    </row>
    <row r="19" spans="1:3" ht="31.5">
      <c r="A19" s="265"/>
      <c r="B19" s="116" t="s">
        <v>80</v>
      </c>
      <c r="C19" s="249"/>
    </row>
    <row r="20" spans="1:3" ht="31.5">
      <c r="A20" s="254" t="s">
        <v>125</v>
      </c>
      <c r="B20" s="114" t="s">
        <v>68</v>
      </c>
      <c r="C20" s="253">
        <v>4</v>
      </c>
    </row>
    <row r="21" spans="1:3" ht="47.25">
      <c r="A21" s="255"/>
      <c r="B21" s="113" t="s">
        <v>67</v>
      </c>
      <c r="C21" s="253"/>
    </row>
    <row r="22" spans="1:3" ht="15.75">
      <c r="A22" s="256"/>
      <c r="B22" s="116" t="s">
        <v>81</v>
      </c>
      <c r="C22" s="253"/>
    </row>
    <row r="23" spans="1:3" ht="47.25">
      <c r="A23" s="254" t="s">
        <v>124</v>
      </c>
      <c r="B23" s="113" t="s">
        <v>65</v>
      </c>
      <c r="C23" s="253">
        <v>4</v>
      </c>
    </row>
    <row r="24" spans="1:3" ht="15.75">
      <c r="A24" s="255"/>
      <c r="B24" s="116" t="s">
        <v>66</v>
      </c>
      <c r="C24" s="253"/>
    </row>
    <row r="25" spans="1:3" ht="15.75">
      <c r="A25" s="256"/>
      <c r="B25" s="116" t="s">
        <v>79</v>
      </c>
      <c r="C25" s="253"/>
    </row>
    <row r="26" spans="1:3" ht="19.5" customHeight="1">
      <c r="A26" s="254" t="s">
        <v>126</v>
      </c>
      <c r="B26" s="113" t="s">
        <v>63</v>
      </c>
      <c r="C26" s="253">
        <v>3</v>
      </c>
    </row>
    <row r="27" spans="1:3" ht="31.5">
      <c r="A27" s="255"/>
      <c r="B27" s="113" t="s">
        <v>64</v>
      </c>
      <c r="C27" s="253"/>
    </row>
    <row r="28" spans="1:3" ht="48" thickBot="1">
      <c r="A28" s="269"/>
      <c r="B28" s="116" t="s">
        <v>78</v>
      </c>
      <c r="C28" s="253"/>
    </row>
    <row r="29" spans="1:3" ht="31.5">
      <c r="A29" s="266" t="s">
        <v>138</v>
      </c>
      <c r="B29" s="112" t="s">
        <v>61</v>
      </c>
      <c r="C29" s="253">
        <v>4</v>
      </c>
    </row>
    <row r="30" spans="1:3" ht="31.5">
      <c r="A30" s="267"/>
      <c r="B30" s="112" t="s">
        <v>62</v>
      </c>
      <c r="C30" s="253"/>
    </row>
    <row r="31" spans="1:3" ht="63.75" thickBot="1">
      <c r="A31" s="268"/>
      <c r="B31" s="183" t="s">
        <v>59</v>
      </c>
      <c r="C31" s="253"/>
    </row>
  </sheetData>
  <mergeCells count="20">
    <mergeCell ref="A29:A31"/>
    <mergeCell ref="C23:C25"/>
    <mergeCell ref="C26:C28"/>
    <mergeCell ref="C29:C31"/>
    <mergeCell ref="A23:A25"/>
    <mergeCell ref="A26:A28"/>
    <mergeCell ref="C5:C7"/>
    <mergeCell ref="A2:A4"/>
    <mergeCell ref="C2:C4"/>
    <mergeCell ref="C20:C22"/>
    <mergeCell ref="A20:A22"/>
    <mergeCell ref="C8:C10"/>
    <mergeCell ref="C11:C13"/>
    <mergeCell ref="C14:C16"/>
    <mergeCell ref="C17:C19"/>
    <mergeCell ref="A8:A10"/>
    <mergeCell ref="A11:A13"/>
    <mergeCell ref="A14:A16"/>
    <mergeCell ref="A17:A19"/>
    <mergeCell ref="A5:A7"/>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dimension ref="A1:C19"/>
  <sheetViews>
    <sheetView topLeftCell="A7" workbookViewId="0">
      <selection activeCell="F2" sqref="F2"/>
    </sheetView>
  </sheetViews>
  <sheetFormatPr defaultRowHeight="15"/>
  <cols>
    <col min="1" max="1" width="17.85546875" customWidth="1"/>
    <col min="2" max="2" width="63.7109375" customWidth="1"/>
    <col min="3" max="3" width="23.85546875" customWidth="1"/>
  </cols>
  <sheetData>
    <row r="1" spans="1:3" ht="63">
      <c r="A1" s="52" t="s">
        <v>149</v>
      </c>
      <c r="B1" s="143" t="s">
        <v>152</v>
      </c>
      <c r="C1" s="52" t="s">
        <v>151</v>
      </c>
    </row>
    <row r="2" spans="1:3" ht="78.75">
      <c r="A2" s="277" t="s">
        <v>153</v>
      </c>
      <c r="B2" s="161" t="s">
        <v>154</v>
      </c>
      <c r="C2" s="247">
        <v>4</v>
      </c>
    </row>
    <row r="3" spans="1:3" ht="63">
      <c r="A3" s="278"/>
      <c r="B3" s="162" t="s">
        <v>155</v>
      </c>
      <c r="C3" s="248"/>
    </row>
    <row r="4" spans="1:3" ht="31.5">
      <c r="A4" s="278"/>
      <c r="B4" s="163" t="s">
        <v>156</v>
      </c>
      <c r="C4" s="248"/>
    </row>
    <row r="5" spans="1:3" ht="63">
      <c r="A5" s="278"/>
      <c r="B5" s="162" t="s">
        <v>157</v>
      </c>
      <c r="C5" s="248"/>
    </row>
    <row r="6" spans="1:3" ht="15.75">
      <c r="A6" s="278"/>
      <c r="B6" s="164" t="s">
        <v>158</v>
      </c>
      <c r="C6" s="248"/>
    </row>
    <row r="7" spans="1:3" ht="47.25">
      <c r="A7" s="274" t="s">
        <v>159</v>
      </c>
      <c r="B7" s="165" t="s">
        <v>160</v>
      </c>
      <c r="C7" s="247">
        <v>4</v>
      </c>
    </row>
    <row r="8" spans="1:3" ht="47.25">
      <c r="A8" s="275"/>
      <c r="B8" s="162" t="s">
        <v>161</v>
      </c>
      <c r="C8" s="248"/>
    </row>
    <row r="9" spans="1:3" ht="47.25">
      <c r="A9" s="275"/>
      <c r="B9" s="163" t="s">
        <v>162</v>
      </c>
      <c r="C9" s="248"/>
    </row>
    <row r="10" spans="1:3" ht="15.75">
      <c r="A10" s="276"/>
      <c r="B10" s="166" t="s">
        <v>158</v>
      </c>
      <c r="C10" s="249"/>
    </row>
    <row r="11" spans="1:3" ht="47.25">
      <c r="A11" s="270" t="s">
        <v>163</v>
      </c>
      <c r="B11" s="167" t="s">
        <v>164</v>
      </c>
      <c r="C11" s="273">
        <v>4</v>
      </c>
    </row>
    <row r="12" spans="1:3" ht="47.25">
      <c r="A12" s="271"/>
      <c r="B12" s="162" t="s">
        <v>165</v>
      </c>
      <c r="C12" s="273"/>
    </row>
    <row r="13" spans="1:3" ht="47.25">
      <c r="A13" s="271"/>
      <c r="B13" s="162" t="s">
        <v>166</v>
      </c>
      <c r="C13" s="273"/>
    </row>
    <row r="14" spans="1:3" ht="15.75">
      <c r="A14" s="272"/>
      <c r="B14" s="94" t="s">
        <v>158</v>
      </c>
      <c r="C14" s="273"/>
    </row>
    <row r="15" spans="1:3" ht="15.75">
      <c r="A15" s="274" t="s">
        <v>167</v>
      </c>
      <c r="B15" s="168" t="s">
        <v>168</v>
      </c>
      <c r="C15" s="247">
        <v>4</v>
      </c>
    </row>
    <row r="16" spans="1:3" ht="15.75">
      <c r="A16" s="275"/>
      <c r="B16" s="168" t="s">
        <v>169</v>
      </c>
      <c r="C16" s="248"/>
    </row>
    <row r="17" spans="1:3" ht="15.75">
      <c r="A17" s="275"/>
      <c r="B17" s="168" t="s">
        <v>170</v>
      </c>
      <c r="C17" s="248"/>
    </row>
    <row r="18" spans="1:3" ht="15.75">
      <c r="A18" s="275"/>
      <c r="B18" s="168" t="s">
        <v>171</v>
      </c>
      <c r="C18" s="248"/>
    </row>
    <row r="19" spans="1:3" ht="15.75">
      <c r="A19" s="276"/>
      <c r="B19" s="94" t="s">
        <v>158</v>
      </c>
      <c r="C19" s="249"/>
    </row>
  </sheetData>
  <mergeCells count="8">
    <mergeCell ref="A11:A14"/>
    <mergeCell ref="C11:C14"/>
    <mergeCell ref="A15:A19"/>
    <mergeCell ref="C15:C19"/>
    <mergeCell ref="A2:A6"/>
    <mergeCell ref="C2:C6"/>
    <mergeCell ref="A7:A10"/>
    <mergeCell ref="C7: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Тит лист</vt:lpstr>
      <vt:lpstr>УП</vt:lpstr>
      <vt:lpstr>Каталог С</vt:lpstr>
      <vt:lpstr>Каталог В</vt:lpstr>
      <vt:lpstr>'Тит лист'!Область_печати</vt:lpstr>
      <vt:lpstr>УП!Область_печати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2025-07-08T09:40:37Z</cp:lastPrinted>
  <dcterms:created xsi:type="dcterms:W3CDTF">2024-05-26T04:55:00Z</dcterms:created>
  <dcterms:modified xsi:type="dcterms:W3CDTF">2025-07-08T09:41:04Z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C9B8F76FE90E4469A1F03CC4647DD490_13</vt:lpwstr>
  </property>
  <property fmtid="{D5CDD505-2E9C-101B-9397-08002B2CF9AE}" pid="3" name="KSOProductBuildVer">
    <vt:lpwstr>1049-12.2.0.17119</vt:lpwstr>
  </property>
</Properties>
</file>